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92.168.1.202\全庁ファイルサーバ\000-共有\010-総務課\01 財政関係\★未処理メール\210224 （決裁中）（依頼 3_3〆）令和元年度財政状況資料集（３月公表分）の作成及び公表について\提出\"/>
    </mc:Choice>
  </mc:AlternateContent>
  <xr:revisionPtr revIDLastSave="0" documentId="13_ncr:1_{205DAF7C-B2A4-470F-B49F-F5D4FACCF53C}" xr6:coauthVersionLast="46" xr6:coauthVersionMax="46" xr10:uidLastSave="{00000000-0000-0000-0000-000000000000}"/>
  <bookViews>
    <workbookView xWindow="1080" yWindow="1080" windowWidth="15375" windowHeight="7875" firstSheet="2"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O34" i="10"/>
  <c r="CO35" i="10" s="1"/>
  <c r="BW34" i="10"/>
  <c r="BW35" i="10" s="1"/>
  <c r="BW36" i="10" s="1"/>
  <c r="BW37" i="10" s="1"/>
  <c r="BW38" i="10" s="1"/>
  <c r="BW39" i="10" s="1"/>
  <c r="BW40" i="10" s="1"/>
  <c r="BW41" i="10" s="1"/>
  <c r="BW42" i="10" s="1"/>
  <c r="BW43" i="10" s="1"/>
  <c r="U34" i="10"/>
  <c r="C34" i="10"/>
  <c r="U35" i="10" l="1"/>
  <c r="U36" i="10" s="1"/>
  <c r="U37" i="10" s="1"/>
  <c r="AM34"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<sst xmlns="http://schemas.openxmlformats.org/spreadsheetml/2006/main" count="1121" uniqueCount="602">
  <si>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</si>
  <si>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</si>
  <si>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</si>
  <si>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</si>
  <si>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</si>
  <si>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</si>
  <si>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</si>
  <si>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</si>
  <si>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</si>
  <si>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</si>
  <si>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</si>
  <si>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</si>
  <si>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</si>
  <si>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</si>
  <si>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</si>
  <si>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</si>
  <si>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</si>
  <si>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</si>
  <si>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</si>
  <si>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</si>
  <si>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</si>
  <si>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</si>
  <si>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</si>
  <si>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</si>
  <si>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</si>
  <si>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</si>
  <si>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</si>
  <si>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</si>
  <si>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</si>
  <si>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</si>
  <si>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</si>
  <si>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</si>
  <si>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</si>
  <si>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</si>
  <si>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</si>
  <si>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</si>
  <si>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</si>
  <si>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</si>
  <si>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</si>
  <si>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</si>
  <si>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</si>
  <si>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</si>
  <si>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</si>
  <si>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</si>
  <si>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</si>
  <si>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</si>
  <si>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</si>
  <si>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</si>
  <si>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</si>
  <si>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</si>
  <si>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</si>
  <si>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</si>
  <si>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</si>
  <si>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</si>
  <si>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</si>
  <si>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</si>
  <si>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</si>
  <si>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</si>
  <si>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</si>
  <si>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</si>
  <si>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</si>
  <si>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</si>
  <si>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</si>
  <si>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</si>
  <si>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</si>
  <si>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</si>
  <si>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</si>
  <si>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</si>
  <si>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</si>
  <si>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</si>
  <si>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</si>
  <si>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</si>
  <si>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</si>
  <si>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</si>
  <si>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</si>
  <si>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</si>
  <si>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</si>
  <si>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</si>
  <si>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</si>
  <si>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</si>
  <si>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</si>
  <si>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</si>
  <si>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</si>
  <si>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</si>
  <si>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</si>
  <si>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</si>
  <si>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</si>
  <si>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</si>
  <si>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</si>
  <si>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</si>
  <si>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</si>
  <si>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</si>
  <si>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</si>
  <si>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</si>
  <si>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</si>
  <si>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</si>
  <si>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</si>
  <si>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</si>
  <si>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</si>
  <si>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</si>
  <si>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弥彦村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</si>
  <si>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</si>
  <si>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</si>
  <si>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</si>
  <si>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</si>
  <si>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</si>
  <si>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</si>
  <si>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</si>
  <si>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</si>
  <si>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</si>
  <si>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</si>
  <si>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</si>
  <si>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</si>
  <si>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</si>
  <si>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</si>
  <si>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</si>
  <si>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</si>
  <si>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</si>
  <si>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</si>
  <si>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</si>
  <si>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</si>
  <si>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</si>
  <si>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</si>
  <si>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</si>
  <si>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</si>
  <si>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</si>
  <si>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</si>
  <si>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</si>
  <si>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</si>
  <si>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</si>
  <si>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</si>
  <si>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</si>
  <si>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</si>
  <si>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</si>
  <si>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</si>
  <si>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</si>
  <si>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</si>
  <si>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</si>
  <si>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</si>
  <si>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</si>
  <si>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</si>
  <si>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</si>
  <si>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</si>
  <si>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</si>
  <si>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</si>
  <si>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</si>
  <si>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</si>
  <si>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</si>
  <si>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</si>
  <si>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</si>
  <si>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</si>
  <si>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</si>
  <si>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</si>
  <si>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</si>
  <si>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</si>
  <si>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</si>
  <si>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</si>
  <si>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</si>
  <si>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</si>
  <si>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</si>
  <si>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</si>
  <si>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</si>
  <si>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</si>
  <si>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</si>
  <si>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</si>
  <si>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</si>
  <si>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</si>
  <si>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</si>
  <si>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</si>
  <si>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</si>
  <si>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</si>
  <si>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</si>
  <si>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</si>
  <si>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</si>
  <si>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</si>
  <si>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</si>
  <si>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</si>
  <si>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</si>
  <si>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</si>
  <si>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</si>
  <si>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</si>
  <si>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</si>
  <si>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</si>
  <si>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</si>
  <si>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</si>
  <si>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</si>
  <si>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</si>
  <si>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</si>
  <si>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</si>
  <si>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</si>
  <si>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</si>
  <si>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</si>
  <si>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</si>
  <si>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</si>
  <si>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</si>
  <si>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</si>
  <si>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</si>
  <si>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</si>
  <si>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</si>
  <si>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</si>
  <si>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</si>
  <si>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</si>
  <si>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</si>
  <si>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</si>
  <si>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</si>
  <si>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</si>
  <si>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</si>
  <si>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</si>
  <si>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</si>
  <si>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</si>
  <si>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</si>
  <si>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</si>
  <si>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</si>
  <si>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</si>
  <si>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</si>
  <si>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</si>
  <si>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新潟県弥彦村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</si>
  <si>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</si>
  <si>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</si>
  <si>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</si>
  <si>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</si>
  <si>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</si>
  <si>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</si>
  <si>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</si>
  <si>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</si>
  <si>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</si>
  <si>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</si>
  <si>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</si>
  <si>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</si>
  <si>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</si>
  <si>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</si>
  <si>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</si>
  <si>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</si>
  <si>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</si>
  <si>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</si>
  <si>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</si>
  <si>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</si>
  <si>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</si>
  <si>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</si>
  <si>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</si>
  <si>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</si>
  <si>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</si>
  <si>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</si>
  <si>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</si>
  <si>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</si>
  <si>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</si>
  <si>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</si>
  <si>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</si>
  <si>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</si>
  <si>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</si>
  <si>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</si>
  <si>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</si>
  <si>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</si>
  <si>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</si>
  <si>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</si>
  <si>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</si>
  <si>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</si>
  <si>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</si>
  <si>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</si>
  <si>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</si>
  <si>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</si>
  <si>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</si>
  <si>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</si>
  <si>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</si>
  <si>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</si>
  <si>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</si>
  <si>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</si>
  <si>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</si>
  <si>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</si>
  <si>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</si>
  <si>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</si>
  <si>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</si>
  <si>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</si>
  <si>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</si>
  <si>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</si>
  <si>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</si>
  <si>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</si>
  <si>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</si>
  <si>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</si>
  <si>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</si>
  <si>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</si>
  <si>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</si>
  <si>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</si>
  <si>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</si>
  <si>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</si>
  <si>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</si>
  <si>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</si>
  <si>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</si>
  <si>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</si>
  <si>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</si>
  <si>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</si>
  <si>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</si>
  <si>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</si>
  <si>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</si>
  <si>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</si>
  <si>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</si>
  <si>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</si>
  <si>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</si>
  <si>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</si>
  <si>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</si>
  <si>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</si>
  <si>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</si>
  <si>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</si>
  <si>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</si>
  <si>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</si>
  <si>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</si>
  <si>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</si>
  <si>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</si>
  <si>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</si>
  <si>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</si>
  <si>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</si>
  <si>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</si>
  <si>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</si>
  <si>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</si>
  <si>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</si>
  <si>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</si>
  <si>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</si>
  <si>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</si>
  <si>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</si>
  <si>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</si>
  <si>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</si>
  <si>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</si>
  <si>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</si>
  <si>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</si>
  <si>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</si>
  <si>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</si>
  <si>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</si>
  <si>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</si>
  <si>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</si>
  <si>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</si>
  <si>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</si>
  <si>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</si>
  <si>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</si>
  <si>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</si>
  <si>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</si>
  <si>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</si>
  <si>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</si>
  <si>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</si>
  <si>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</si>
  <si>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</si>
  <si>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</si>
  <si>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</si>
  <si>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</si>
  <si>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</si>
  <si>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</si>
  <si>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</si>
  <si>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</si>
  <si>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</si>
  <si>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</si>
  <si>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</si>
  <si>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</si>
  <si>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</si>
  <si>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</si>
  <si>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</si>
  <si>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</si>
  <si>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</si>
  <si>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</si>
  <si>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</si>
  <si>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</si>
  <si>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</si>
  <si>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</si>
  <si>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</si>
  <si>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</si>
  <si>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</si>
  <si>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</si>
  <si>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</si>
  <si>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</si>
  <si>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</si>
  <si>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</si>
  <si>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</si>
  <si>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</si>
  <si>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</si>
  <si>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新潟県弥彦村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</si>
  <si>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</si>
  <si>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</si>
  <si>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</si>
  <si>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</si>
  <si>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</si>
  <si>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</si>
  <si>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</si>
  <si>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</si>
  <si>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</si>
  <si>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</si>
  <si>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</si>
  <si>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</si>
  <si>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</si>
  <si>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</si>
  <si>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</si>
  <si>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</si>
  <si>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</si>
  <si>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</si>
  <si>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</si>
  <si>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</si>
  <si>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</si>
  <si>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</si>
  <si>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</si>
  <si>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</si>
  <si>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</si>
  <si>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</si>
  <si>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</si>
  <si>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</si>
  <si>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</si>
  <si>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</si>
  <si>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</si>
  <si>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</si>
  <si>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</si>
  <si>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</si>
  <si>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</si>
  <si>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</si>
  <si>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競輪事業特別会計</t>
    <phoneticPr fontId="5"/>
  </si>
  <si>
    <t>特定環境保全公共下水道事業会計</t>
    <phoneticPr fontId="5"/>
  </si>
  <si>
    <t>法適用企業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</si>
  <si>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</si>
  <si>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</si>
  <si>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</si>
  <si>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</si>
  <si>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</si>
  <si>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</si>
  <si>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</si>
  <si>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</si>
  <si>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</si>
  <si>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</si>
  <si>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</si>
  <si>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</si>
  <si>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</si>
  <si>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</si>
  <si>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</si>
  <si>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</si>
  <si>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</si>
  <si>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</si>
  <si>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</si>
  <si>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</si>
  <si>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</si>
  <si>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</si>
  <si>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</si>
  <si>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</si>
  <si>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</si>
  <si>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</si>
  <si>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</si>
  <si>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</si>
  <si>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</si>
  <si>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</si>
  <si>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</si>
  <si>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</si>
  <si>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</si>
  <si>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</si>
  <si>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</si>
  <si>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</si>
  <si>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</si>
  <si>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</si>
  <si>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</si>
  <si>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</si>
  <si>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</si>
  <si>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</si>
  <si>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</si>
  <si>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</si>
  <si>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</si>
  <si>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</si>
  <si>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</si>
  <si>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</si>
  <si>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</si>
  <si>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</si>
  <si>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</si>
  <si>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</si>
  <si>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</si>
  <si>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</si>
  <si>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</si>
  <si>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</si>
  <si>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</si>
  <si>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</si>
  <si>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</si>
  <si>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</si>
  <si>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</si>
  <si>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</si>
  <si>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</si>
  <si>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</si>
  <si>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</si>
  <si>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</si>
  <si>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</si>
  <si>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</si>
  <si>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</si>
  <si>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</si>
  <si>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</si>
  <si>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</si>
  <si>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</si>
  <si>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</si>
  <si>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</si>
  <si>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</si>
  <si>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</si>
  <si>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</si>
  <si>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</si>
  <si>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</si>
  <si>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</si>
  <si>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</si>
  <si>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</si>
  <si>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</si>
  <si>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</si>
  <si>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</si>
  <si>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</si>
  <si>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</si>
  <si>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</si>
  <si>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</si>
  <si>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</si>
  <si>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</si>
  <si>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</si>
  <si>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</si>
  <si>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</si>
  <si>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</si>
  <si>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</si>
  <si>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</si>
  <si>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</si>
  <si>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</si>
  <si>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</si>
  <si>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</si>
  <si>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</si>
  <si>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</si>
  <si>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</si>
  <si>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</si>
  <si>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</si>
  <si>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</si>
  <si>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</si>
  <si>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</si>
  <si>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</si>
  <si>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</si>
  <si>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</si>
  <si>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</si>
  <si>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</si>
  <si>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</si>
  <si>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</si>
  <si>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</si>
  <si>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</si>
  <si>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</si>
  <si>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</si>
  <si>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</si>
  <si>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</si>
  <si>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</si>
  <si>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</si>
  <si>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</si>
  <si>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</si>
  <si>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</si>
  <si>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</si>
  <si>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</si>
  <si>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</si>
  <si>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</si>
  <si>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</si>
  <si>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</si>
  <si>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</si>
  <si>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</si>
  <si>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</si>
  <si>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</si>
  <si>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</si>
  <si>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</si>
  <si>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</si>
  <si>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</si>
  <si>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</si>
  <si>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</si>
  <si>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</si>
  <si>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</si>
  <si>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</si>
  <si>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0.92</t>
  </si>
  <si>
    <t>▲ 1.20</t>
  </si>
  <si>
    <t>▲ 0.68</t>
  </si>
  <si>
    <t>特定環境保全公共下水道事業会計</t>
  </si>
  <si>
    <t>▲ 0.57</t>
  </si>
  <si>
    <t>一般会計</t>
  </si>
  <si>
    <t>介護保険特別会計</t>
  </si>
  <si>
    <t>国民健康保険特別会計</t>
  </si>
  <si>
    <t>温泉事業特別会計</t>
  </si>
  <si>
    <t>競輪事業特別会計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</si>
  <si>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</si>
  <si>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</si>
  <si>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</si>
  <si>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</si>
  <si>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</si>
  <si>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</si>
  <si>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</si>
  <si>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</si>
  <si>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</si>
  <si>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</si>
  <si>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5"/>
  </si>
  <si>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</si>
  <si>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
（非常勤職員公務災害補償等事業特別会計）</t>
    <rPh sb="14" eb="17">
      <t>ヒジョウキン</t>
    </rPh>
    <rPh sb="17" eb="19">
      <t>ショクイン</t>
    </rPh>
    <rPh sb="19" eb="21">
      <t>コウム</t>
    </rPh>
    <rPh sb="21" eb="23">
      <t>サイガイ</t>
    </rPh>
    <rPh sb="23" eb="26">
      <t>ホショウトウ</t>
    </rPh>
    <rPh sb="26" eb="28">
      <t>ジギョウ</t>
    </rPh>
    <rPh sb="28" eb="30">
      <t>トクベツ</t>
    </rPh>
    <rPh sb="30" eb="32">
      <t>カイケイ</t>
    </rPh>
    <phoneticPr fontId="5"/>
  </si>
  <si>
    <t>新潟県市町村総合事務組合
（消防団員等公務災害補償事業特別会計）</t>
    <rPh sb="14" eb="17">
      <t>ショウボウダン</t>
    </rPh>
    <rPh sb="17" eb="19">
      <t>イントウ</t>
    </rPh>
    <rPh sb="19" eb="21">
      <t>コウム</t>
    </rPh>
    <rPh sb="21" eb="23">
      <t>サイガイ</t>
    </rPh>
    <rPh sb="23" eb="25">
      <t>ホショウ</t>
    </rPh>
    <rPh sb="25" eb="27">
      <t>ジギョウ</t>
    </rPh>
    <rPh sb="27" eb="29">
      <t>トクベツ</t>
    </rPh>
    <rPh sb="29" eb="31">
      <t>カイケイ</t>
    </rPh>
    <phoneticPr fontId="5"/>
  </si>
  <si>
    <t>新潟県市町村総合事務組合（消防賞じゅつ金等支給事業特別会計）</t>
    <rPh sb="13" eb="15">
      <t>ショウボウ</t>
    </rPh>
    <rPh sb="15" eb="16">
      <t>ショウ</t>
    </rPh>
    <rPh sb="19" eb="20">
      <t>カネ</t>
    </rPh>
    <rPh sb="20" eb="21">
      <t>トウ</t>
    </rPh>
    <rPh sb="21" eb="23">
      <t>シキュウ</t>
    </rPh>
    <rPh sb="23" eb="25">
      <t>ジギョウ</t>
    </rPh>
    <rPh sb="25" eb="27">
      <t>トクベツ</t>
    </rPh>
    <rPh sb="27" eb="29">
      <t>カイケイ</t>
    </rPh>
    <phoneticPr fontId="5"/>
  </si>
  <si>
    <t>新潟県市町村総合事務組合（交通災害共済事業特別会計）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</si>
  <si>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燕・弥彦総合事務組合（一般会計）</t>
    <rPh sb="0" eb="1">
      <t>ツバメ</t>
    </rPh>
    <rPh sb="2" eb="4">
      <t>ヤヒコ</t>
    </rPh>
    <rPh sb="4" eb="6">
      <t>ソウゴウ</t>
    </rPh>
    <rPh sb="6" eb="8">
      <t>ジム</t>
    </rPh>
    <rPh sb="8" eb="10">
      <t>クミアイ</t>
    </rPh>
    <rPh sb="11" eb="13">
      <t>イッパン</t>
    </rPh>
    <rPh sb="13" eb="15">
      <t>カイケイ</t>
    </rPh>
    <phoneticPr fontId="5"/>
  </si>
  <si>
    <t>西蒲原福祉事務組合（一般会計）</t>
    <rPh sb="0" eb="3">
      <t>ニシカンバラ</t>
    </rPh>
    <rPh sb="3" eb="5">
      <t>フクシ</t>
    </rPh>
    <rPh sb="5" eb="7">
      <t>ジム</t>
    </rPh>
    <rPh sb="7" eb="9">
      <t>クミアイ</t>
    </rPh>
    <rPh sb="10" eb="12">
      <t>イッパン</t>
    </rPh>
    <rPh sb="12" eb="14">
      <t>カイケイ</t>
    </rPh>
    <phoneticPr fontId="5"/>
  </si>
  <si>
    <t>西蒲原福祉事務組合（西蒲原地区休日夜間急患センター事業特別会計）</t>
    <rPh sb="0" eb="3">
      <t>ニシカンバラ</t>
    </rPh>
    <rPh sb="3" eb="5">
      <t>フクシ</t>
    </rPh>
    <rPh sb="5" eb="7">
      <t>ジム</t>
    </rPh>
    <rPh sb="7" eb="9">
      <t>クミアイ</t>
    </rPh>
    <rPh sb="10" eb="13">
      <t>ニシカンバラ</t>
    </rPh>
    <rPh sb="13" eb="15">
      <t>チク</t>
    </rPh>
    <rPh sb="15" eb="17">
      <t>キュウジツ</t>
    </rPh>
    <rPh sb="17" eb="19">
      <t>ヤカン</t>
    </rPh>
    <rPh sb="19" eb="21">
      <t>キュウカン</t>
    </rPh>
    <rPh sb="25" eb="27">
      <t>ジギョウ</t>
    </rPh>
    <rPh sb="27" eb="29">
      <t>トクベツ</t>
    </rPh>
    <rPh sb="29" eb="31">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</si>
  <si>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</si>
  <si>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</si>
  <si>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特例民法法人　弥彦サイクリングパーク</t>
    <rPh sb="0" eb="2">
      <t>トクレイ</t>
    </rPh>
    <rPh sb="2" eb="4">
      <t>ミンポウ</t>
    </rPh>
    <rPh sb="4" eb="6">
      <t>ホウジン</t>
    </rPh>
    <rPh sb="7" eb="9">
      <t>ヤヒコ</t>
    </rPh>
    <phoneticPr fontId="2"/>
  </si>
  <si>
    <t>県央土地開発公社</t>
    <rPh sb="0" eb="2">
      <t>ケンオウ</t>
    </rPh>
    <rPh sb="2" eb="4">
      <t>トチ</t>
    </rPh>
    <rPh sb="4" eb="6">
      <t>カイハツ</t>
    </rPh>
    <rPh sb="6" eb="8">
      <t>コウシャ</t>
    </rPh>
    <phoneticPr fontId="2"/>
  </si>
  <si>
    <t>燕・弥彦総合事務組合（水道事業会計）</t>
    <rPh sb="0" eb="1">
      <t>ツバメ</t>
    </rPh>
    <rPh sb="2" eb="4">
      <t>ヤヒコ</t>
    </rPh>
    <rPh sb="4" eb="6">
      <t>ソウゴウ</t>
    </rPh>
    <rPh sb="6" eb="8">
      <t>ジム</t>
    </rPh>
    <rPh sb="8" eb="10">
      <t>クミアイ</t>
    </rPh>
    <rPh sb="11" eb="13">
      <t>スイドウ</t>
    </rPh>
    <rPh sb="13" eb="15">
      <t>ジギョウ</t>
    </rPh>
    <rPh sb="15" eb="17">
      <t>カイケイ</t>
    </rPh>
    <phoneticPr fontId="5"/>
  </si>
  <si>
    <t>寄附金積立基金</t>
    <rPh sb="0" eb="3">
      <t>キフキン</t>
    </rPh>
    <rPh sb="3" eb="5">
      <t>ツミタテ</t>
    </rPh>
    <rPh sb="5" eb="7">
      <t>キキン</t>
    </rPh>
    <phoneticPr fontId="2"/>
  </si>
  <si>
    <t>防犯灯及び街路灯整備基金</t>
    <rPh sb="0" eb="3">
      <t>ボウハントウ</t>
    </rPh>
    <rPh sb="3" eb="4">
      <t>オヨ</t>
    </rPh>
    <rPh sb="5" eb="8">
      <t>ガイロトウ</t>
    </rPh>
    <rPh sb="8" eb="10">
      <t>セイビ</t>
    </rPh>
    <rPh sb="10" eb="12">
      <t>キキン</t>
    </rPh>
    <phoneticPr fontId="2"/>
  </si>
  <si>
    <t>モンゴル国親善交流基金</t>
    <rPh sb="4" eb="5">
      <t>コク</t>
    </rPh>
    <rPh sb="5" eb="7">
      <t>シンゼン</t>
    </rPh>
    <rPh sb="7" eb="9">
      <t>コウリュウ</t>
    </rPh>
    <rPh sb="9" eb="11">
      <t>キキン</t>
    </rPh>
    <phoneticPr fontId="2"/>
  </si>
  <si>
    <t>水道事業料金調整基金</t>
    <rPh sb="0" eb="2">
      <t>スイドウ</t>
    </rPh>
    <rPh sb="2" eb="4">
      <t>ジギョウ</t>
    </rPh>
    <rPh sb="4" eb="6">
      <t>リョウキン</t>
    </rPh>
    <rPh sb="6" eb="8">
      <t>チョウセイ</t>
    </rPh>
    <rPh sb="8" eb="10">
      <t>キキン</t>
    </rPh>
    <phoneticPr fontId="2"/>
  </si>
  <si>
    <t>財政調整基金</t>
    <rPh sb="0" eb="2">
      <t>ザイセイ</t>
    </rPh>
    <rPh sb="2" eb="4">
      <t>チョウセイ</t>
    </rPh>
    <rPh sb="4" eb="6">
      <t>キキン</t>
    </rPh>
    <phoneticPr fontId="2"/>
  </si>
  <si>
    <t>森林環境整備促進基金</t>
    <rPh sb="0" eb="2">
      <t>シンリン</t>
    </rPh>
    <rPh sb="2" eb="4">
      <t>カンキョウ</t>
    </rPh>
    <rPh sb="4" eb="6">
      <t>セイビ</t>
    </rPh>
    <rPh sb="6" eb="8">
      <t>ソクシン</t>
    </rPh>
    <rPh sb="8" eb="10">
      <t>キキン</t>
    </rPh>
    <phoneticPr fontId="2"/>
  </si>
  <si>
    <t>寄附金積立基金</t>
    <rPh sb="0" eb="7">
      <t>キフキンツミタテキキン</t>
    </rPh>
    <phoneticPr fontId="2"/>
  </si>
  <si>
    <t>モンゴル国親善交流基金</t>
    <rPh sb="4" eb="11">
      <t>コクシンゼンコウリュウキキン</t>
    </rPh>
    <phoneticPr fontId="2"/>
  </si>
  <si>
    <t>子育て支援基金</t>
    <rPh sb="0" eb="2">
      <t>コソダ</t>
    </rPh>
    <rPh sb="3" eb="5">
      <t>シエン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</si>
</sst>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26" fillId="0" borderId="98" xfId="20" applyFont="1" applyBorder="1" applyAlignment="1" applyProtection="1">
      <alignment horizontal="left" vertical="center" wrapText="1"/>
      <protection locked="0"/>
    </xf>
    <xf numFmtId="0" fontId="26" fillId="0" borderId="99" xfId="20" applyFont="1" applyBorder="1" applyAlignment="1" applyProtection="1">
      <alignment horizontal="left" vertical="center" wrapText="1"/>
      <protection locked="0"/>
    </xf>
    <xf numFmtId="0" fontId="26" fillId="0" borderId="100" xfId="20" applyFont="1" applyBorder="1" applyAlignment="1" applyProtection="1">
      <alignment horizontal="left" vertical="center" wrapText="1"/>
      <protection locked="0"/>
    </xf>
    <xf numFmtId="177" fontId="34" fillId="0" borderId="101" xfId="12" applyNumberFormat="1" applyFont="1" applyBorder="1" applyAlignment="1" applyProtection="1">
      <alignment horizontal="right" vertical="center" shrinkToFit="1"/>
      <protection locked="0"/>
    </xf>
    <xf numFmtId="0" fontId="26" fillId="0" borderId="112" xfId="20" applyFont="1" applyBorder="1" applyAlignment="1" applyProtection="1">
      <alignment horizontal="left" vertical="center" wrapText="1"/>
      <protection locked="0"/>
    </xf>
    <xf numFmtId="0" fontId="26" fillId="0" borderId="113" xfId="20" applyFont="1" applyBorder="1" applyAlignment="1" applyProtection="1">
      <alignment horizontal="left" vertical="center" wrapText="1"/>
      <protection locked="0"/>
    </xf>
    <xf numFmtId="0" fontId="26" fillId="0" borderId="114" xfId="20" applyFont="1" applyBorder="1" applyAlignment="1" applyProtection="1">
      <alignment horizontal="left" vertical="center" wrapTex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A676AF5C-A5D4-4DBA-B7A4-019055F5BC3F}"/>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D501-4108-85C7-F925869C9C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35831</c:v>
                </c:pt>
                <c:pt idx="1">
                  <c:v>66116</c:v>
                </c:pt>
                <c:pt idx="2">
                  <c:v>62985</c:v>
                </c:pt>
                <c:pt idx="3">
                  <c:v>49645</c:v>
                </c:pt>
                <c:pt idx="4">
                  <c:v>89002</c:v>
                </c:pt>
              </c:numCache>
            </c:numRef>
          </c:val>
          <c:smooth val="0"/>
          <c:extLst>
            <c:ext xmlns:c16="http://schemas.microsoft.com/office/drawing/2014/chart" uri="{C3380CC4-5D6E-409C-BE32-E72D297353CC}">
              <c16:uniqueId val="{00000001-D501-4108-85C7-F925869C9C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5.77</c:v>
                </c:pt>
                <c:pt idx="1">
                  <c:v>4.95</c:v>
                </c:pt>
                <c:pt idx="2">
                  <c:v>4.99</c:v>
                </c:pt>
                <c:pt idx="3">
                  <c:v>4.24</c:v>
                </c:pt>
                <c:pt idx="4">
                  <c:v>6.39</c:v>
                </c:pt>
              </c:numCache>
            </c:numRef>
          </c:val>
          <c:extLst>
            <c:ext xmlns:c16="http://schemas.microsoft.com/office/drawing/2014/chart" uri="{C3380CC4-5D6E-409C-BE32-E72D297353CC}">
              <c16:uniqueId val="{00000000-2D15-44B0-A3BF-5F3E0E389C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13.37</c:v>
                </c:pt>
                <c:pt idx="1">
                  <c:v>13.6</c:v>
                </c:pt>
                <c:pt idx="2">
                  <c:v>12.44</c:v>
                </c:pt>
                <c:pt idx="3">
                  <c:v>12.28</c:v>
                </c:pt>
                <c:pt idx="4">
                  <c:v>12.91</c:v>
                </c:pt>
              </c:numCache>
            </c:numRef>
          </c:val>
          <c:extLst>
            <c:ext xmlns:c16="http://schemas.microsoft.com/office/drawing/2014/chart" uri="{C3380CC4-5D6E-409C-BE32-E72D297353CC}">
              <c16:uniqueId val="{00000001-2D15-44B0-A3BF-5F3E0E389C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0.48</c:v>
                </c:pt>
                <c:pt idx="1">
                  <c:v>-0.92</c:v>
                </c:pt>
                <c:pt idx="2">
                  <c:v>-1.2</c:v>
                </c:pt>
                <c:pt idx="3">
                  <c:v>-0.68</c:v>
                </c:pt>
                <c:pt idx="4">
                  <c:v>2.48</c:v>
                </c:pt>
              </c:numCache>
            </c:numRef>
          </c:val>
          <c:smooth val="0"/>
          <c:extLst>
            <c:ext xmlns:c16="http://schemas.microsoft.com/office/drawing/2014/chart" uri="{C3380CC4-5D6E-409C-BE32-E72D297353CC}">
              <c16:uniqueId val="{00000002-2D15-44B0-A3BF-5F3E0E389C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5.26</c:v>
                </c:pt>
                <c:pt idx="2">
                  <c:v>#N/A</c:v>
                </c:pt>
                <c:pt idx="3">
                  <c:v>5.92</c:v>
                </c:pt>
                <c:pt idx="4">
                  <c:v>#N/A</c:v>
                </c:pt>
                <c:pt idx="5">
                  <c:v>5.31</c:v>
                </c:pt>
                <c:pt idx="6">
                  <c:v>#N/A</c:v>
                </c:pt>
                <c:pt idx="7">
                  <c:v>0.83</c:v>
                </c:pt>
                <c:pt idx="8">
                  <c:v>0</c:v>
                </c:pt>
                <c:pt idx="9">
                  <c:v>0</c:v>
                </c:pt>
              </c:numCache>
            </c:numRef>
          </c:val>
          <c:extLst>
            <c:ext xmlns:c16="http://schemas.microsoft.com/office/drawing/2014/chart" uri="{C3380CC4-5D6E-409C-BE32-E72D297353CC}">
              <c16:uniqueId val="{00000000-441A-4D63-AC54-4A59D2B367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1A-4D63-AC54-4A59D2B367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1A-4D63-AC54-4A59D2B367F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3-441A-4D63-AC54-4A59D2B367F5}"/>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0.98</c:v>
                </c:pt>
                <c:pt idx="2">
                  <c:v>#N/A</c:v>
                </c:pt>
                <c:pt idx="3">
                  <c:v>0.28999999999999998</c:v>
                </c:pt>
                <c:pt idx="4">
                  <c:v>#N/A</c:v>
                </c:pt>
                <c:pt idx="5">
                  <c:v>0.46</c:v>
                </c:pt>
                <c:pt idx="6">
                  <c:v>#N/A</c:v>
                </c:pt>
                <c:pt idx="7">
                  <c:v>0.69</c:v>
                </c:pt>
                <c:pt idx="8">
                  <c:v>#N/A</c:v>
                </c:pt>
                <c:pt idx="9">
                  <c:v>0.09</c:v>
                </c:pt>
              </c:numCache>
            </c:numRef>
          </c:val>
          <c:extLst>
            <c:ext xmlns:c16="http://schemas.microsoft.com/office/drawing/2014/chart" uri="{C3380CC4-5D6E-409C-BE32-E72D297353CC}">
              <c16:uniqueId val="{00000004-441A-4D63-AC54-4A59D2B367F5}"/>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0.06</c:v>
                </c:pt>
                <c:pt idx="4">
                  <c:v>#N/A</c:v>
                </c:pt>
                <c:pt idx="5">
                  <c:v>0.08</c:v>
                </c:pt>
                <c:pt idx="6">
                  <c:v>#N/A</c:v>
                </c:pt>
                <c:pt idx="7">
                  <c:v>0.16</c:v>
                </c:pt>
                <c:pt idx="8">
                  <c:v>#N/A</c:v>
                </c:pt>
                <c:pt idx="9">
                  <c:v>0.37</c:v>
                </c:pt>
              </c:numCache>
            </c:numRef>
          </c:val>
          <c:extLst>
            <c:ext xmlns:c16="http://schemas.microsoft.com/office/drawing/2014/chart" uri="{C3380CC4-5D6E-409C-BE32-E72D297353CC}">
              <c16:uniqueId val="{00000005-441A-4D63-AC54-4A59D2B367F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c:v>
                </c:pt>
                <c:pt idx="2">
                  <c:v>#N/A</c:v>
                </c:pt>
                <c:pt idx="3">
                  <c:v>0.85</c:v>
                </c:pt>
                <c:pt idx="4">
                  <c:v>#N/A</c:v>
                </c:pt>
                <c:pt idx="5">
                  <c:v>1.06</c:v>
                </c:pt>
                <c:pt idx="6">
                  <c:v>#N/A</c:v>
                </c:pt>
                <c:pt idx="7">
                  <c:v>0.85</c:v>
                </c:pt>
                <c:pt idx="8">
                  <c:v>#N/A</c:v>
                </c:pt>
                <c:pt idx="9">
                  <c:v>1.18</c:v>
                </c:pt>
              </c:numCache>
            </c:numRef>
          </c:val>
          <c:extLst>
            <c:ext xmlns:c16="http://schemas.microsoft.com/office/drawing/2014/chart" uri="{C3380CC4-5D6E-409C-BE32-E72D297353CC}">
              <c16:uniqueId val="{00000006-441A-4D63-AC54-4A59D2B367F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2.11</c:v>
                </c:pt>
                <c:pt idx="2">
                  <c:v>#N/A</c:v>
                </c:pt>
                <c:pt idx="3">
                  <c:v>1.1100000000000001</c:v>
                </c:pt>
                <c:pt idx="4">
                  <c:v>#N/A</c:v>
                </c:pt>
                <c:pt idx="5">
                  <c:v>1.83</c:v>
                </c:pt>
                <c:pt idx="6">
                  <c:v>#N/A</c:v>
                </c:pt>
                <c:pt idx="7">
                  <c:v>2.4500000000000002</c:v>
                </c:pt>
                <c:pt idx="8">
                  <c:v>#N/A</c:v>
                </c:pt>
                <c:pt idx="9">
                  <c:v>3.66</c:v>
                </c:pt>
              </c:numCache>
            </c:numRef>
          </c:val>
          <c:extLst>
            <c:ext xmlns:c16="http://schemas.microsoft.com/office/drawing/2014/chart" uri="{C3380CC4-5D6E-409C-BE32-E72D297353CC}">
              <c16:uniqueId val="{00000007-441A-4D63-AC54-4A59D2B367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5.77</c:v>
                </c:pt>
                <c:pt idx="2">
                  <c:v>#N/A</c:v>
                </c:pt>
                <c:pt idx="3">
                  <c:v>4.9400000000000004</c:v>
                </c:pt>
                <c:pt idx="4">
                  <c:v>#N/A</c:v>
                </c:pt>
                <c:pt idx="5">
                  <c:v>4.9800000000000004</c:v>
                </c:pt>
                <c:pt idx="6">
                  <c:v>#N/A</c:v>
                </c:pt>
                <c:pt idx="7">
                  <c:v>4.2300000000000004</c:v>
                </c:pt>
                <c:pt idx="8">
                  <c:v>#N/A</c:v>
                </c:pt>
                <c:pt idx="9">
                  <c:v>6.39</c:v>
                </c:pt>
              </c:numCache>
            </c:numRef>
          </c:val>
          <c:extLst>
            <c:ext xmlns:c16="http://schemas.microsoft.com/office/drawing/2014/chart" uri="{C3380CC4-5D6E-409C-BE32-E72D297353CC}">
              <c16:uniqueId val="{00000008-441A-4D63-AC54-4A59D2B367F5}"/>
            </c:ext>
          </c:extLst>
        </c:ser>
        <c:ser>
          <c:idx val="9"/>
          <c:order val="9"/>
          <c:tx>
            <c:strRef>
              <c:f>データシート!$A$36</c:f>
              <c:strCache>
                <c:ptCount val="1"/>
                <c:pt idx="0">
                  <c:v>特定環境保全公共下水道事業会計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2.79</c:v>
                </c:pt>
                <c:pt idx="2">
                  <c:v>#N/A</c:v>
                </c:pt>
                <c:pt idx="3">
                  <c:v>0.8</c:v>
                </c:pt>
                <c:pt idx="4">
                  <c:v>#N/A</c:v>
                </c:pt>
                <c:pt idx="5">
                  <c:v>0.21</c:v>
                </c:pt>
                <c:pt idx="6">
                  <c:v>#N/A</c:v>
                </c:pt>
                <c:pt idx="7">
                  <c:v>0.06</c:v>
                </c:pt>
                <c:pt idx="8">
                  <c:v>0.56999999999999995</c:v>
                </c:pt>
                <c:pt idx="9">
                  <c:v>#N/A</c:v>
                </c:pt>
              </c:numCache>
            </c:numRef>
          </c:val>
          <c:extLst>
            <c:ext xmlns:c16="http://schemas.microsoft.com/office/drawing/2014/chart" uri="{C3380CC4-5D6E-409C-BE32-E72D297353CC}">
              <c16:uniqueId val="{00000009-441A-4D63-AC54-4A59D2B367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376</c:v>
                </c:pt>
                <c:pt idx="5">
                  <c:v>385</c:v>
                </c:pt>
                <c:pt idx="8">
                  <c:v>367</c:v>
                </c:pt>
                <c:pt idx="11">
                  <c:v>365</c:v>
                </c:pt>
                <c:pt idx="14">
                  <c:v>354</c:v>
                </c:pt>
              </c:numCache>
            </c:numRef>
          </c:val>
          <c:extLst>
            <c:ext xmlns:c16="http://schemas.microsoft.com/office/drawing/2014/chart" uri="{C3380CC4-5D6E-409C-BE32-E72D297353CC}">
              <c16:uniqueId val="{00000000-1877-46BF-9543-188236051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77-46BF-9543-188236051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c:v>
                </c:pt>
                <c:pt idx="3">
                  <c:v>40</c:v>
                </c:pt>
                <c:pt idx="6">
                  <c:v>40</c:v>
                </c:pt>
                <c:pt idx="9">
                  <c:v>40</c:v>
                </c:pt>
                <c:pt idx="12">
                  <c:v>32</c:v>
                </c:pt>
              </c:numCache>
            </c:numRef>
          </c:val>
          <c:extLst>
            <c:ext xmlns:c16="http://schemas.microsoft.com/office/drawing/2014/chart" uri="{C3380CC4-5D6E-409C-BE32-E72D297353CC}">
              <c16:uniqueId val="{00000002-1877-46BF-9543-188236051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37</c:v>
                </c:pt>
                <c:pt idx="6">
                  <c:v>36</c:v>
                </c:pt>
                <c:pt idx="9">
                  <c:v>38</c:v>
                </c:pt>
                <c:pt idx="12">
                  <c:v>34</c:v>
                </c:pt>
              </c:numCache>
            </c:numRef>
          </c:val>
          <c:extLst>
            <c:ext xmlns:c16="http://schemas.microsoft.com/office/drawing/2014/chart" uri="{C3380CC4-5D6E-409C-BE32-E72D297353CC}">
              <c16:uniqueId val="{00000003-1877-46BF-9543-188236051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255</c:v>
                </c:pt>
                <c:pt idx="3">
                  <c:v>249</c:v>
                </c:pt>
                <c:pt idx="6">
                  <c:v>228</c:v>
                </c:pt>
                <c:pt idx="9">
                  <c:v>239</c:v>
                </c:pt>
                <c:pt idx="12">
                  <c:v>187</c:v>
                </c:pt>
              </c:numCache>
            </c:numRef>
          </c:val>
          <c:extLst>
            <c:ext xmlns:c16="http://schemas.microsoft.com/office/drawing/2014/chart" uri="{C3380CC4-5D6E-409C-BE32-E72D297353CC}">
              <c16:uniqueId val="{00000004-1877-46BF-9543-188236051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77-46BF-9543-188236051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77-46BF-9543-188236051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361</c:v>
                </c:pt>
                <c:pt idx="3">
                  <c:v>373</c:v>
                </c:pt>
                <c:pt idx="6">
                  <c:v>379</c:v>
                </c:pt>
                <c:pt idx="9">
                  <c:v>391</c:v>
                </c:pt>
                <c:pt idx="12">
                  <c:v>393</c:v>
                </c:pt>
              </c:numCache>
            </c:numRef>
          </c:val>
          <c:extLst>
            <c:ext xmlns:c16="http://schemas.microsoft.com/office/drawing/2014/chart" uri="{C3380CC4-5D6E-409C-BE32-E72D297353CC}">
              <c16:uniqueId val="{00000007-1877-46BF-9543-1882360518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307</c:v>
                </c:pt>
                <c:pt idx="2">
                  <c:v>#N/A</c:v>
                </c:pt>
                <c:pt idx="3">
                  <c:v>#N/A</c:v>
                </c:pt>
                <c:pt idx="4">
                  <c:v>314</c:v>
                </c:pt>
                <c:pt idx="5">
                  <c:v>#N/A</c:v>
                </c:pt>
                <c:pt idx="6">
                  <c:v>#N/A</c:v>
                </c:pt>
                <c:pt idx="7">
                  <c:v>316</c:v>
                </c:pt>
                <c:pt idx="8">
                  <c:v>#N/A</c:v>
                </c:pt>
                <c:pt idx="9">
                  <c:v>#N/A</c:v>
                </c:pt>
                <c:pt idx="10">
                  <c:v>343</c:v>
                </c:pt>
                <c:pt idx="11">
                  <c:v>#N/A</c:v>
                </c:pt>
                <c:pt idx="12">
                  <c:v>#N/A</c:v>
                </c:pt>
                <c:pt idx="13">
                  <c:v>292</c:v>
                </c:pt>
                <c:pt idx="14">
                  <c:v>#N/A</c:v>
                </c:pt>
              </c:numCache>
            </c:numRef>
          </c:val>
          <c:smooth val="0"/>
          <c:extLst>
            <c:ext xmlns:c16="http://schemas.microsoft.com/office/drawing/2014/chart" uri="{C3380CC4-5D6E-409C-BE32-E72D297353CC}">
              <c16:uniqueId val="{00000008-1877-46BF-9543-1882360518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3982</c:v>
                </c:pt>
                <c:pt idx="5">
                  <c:v>3933</c:v>
                </c:pt>
                <c:pt idx="8">
                  <c:v>3890</c:v>
                </c:pt>
                <c:pt idx="11">
                  <c:v>3814</c:v>
                </c:pt>
                <c:pt idx="14">
                  <c:v>3795</c:v>
                </c:pt>
              </c:numCache>
            </c:numRef>
          </c:val>
          <c:extLst>
            <c:ext xmlns:c16="http://schemas.microsoft.com/office/drawing/2014/chart" uri="{C3380CC4-5D6E-409C-BE32-E72D297353CC}">
              <c16:uniqueId val="{00000000-81EA-47C3-AAFF-19971B0356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1EA-47C3-AAFF-19971B0356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438</c:v>
                </c:pt>
                <c:pt idx="5">
                  <c:v>453</c:v>
                </c:pt>
                <c:pt idx="8">
                  <c:v>398</c:v>
                </c:pt>
                <c:pt idx="11">
                  <c:v>483</c:v>
                </c:pt>
                <c:pt idx="14">
                  <c:v>449</c:v>
                </c:pt>
              </c:numCache>
            </c:numRef>
          </c:val>
          <c:extLst>
            <c:ext xmlns:c16="http://schemas.microsoft.com/office/drawing/2014/chart" uri="{C3380CC4-5D6E-409C-BE32-E72D297353CC}">
              <c16:uniqueId val="{00000002-81EA-47C3-AAFF-19971B0356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EA-47C3-AAFF-19971B0356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EA-47C3-AAFF-19971B0356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EA-47C3-AAFF-19971B0356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718</c:v>
                </c:pt>
                <c:pt idx="3">
                  <c:v>726</c:v>
                </c:pt>
                <c:pt idx="6">
                  <c:v>699</c:v>
                </c:pt>
                <c:pt idx="9">
                  <c:v>767</c:v>
                </c:pt>
                <c:pt idx="12">
                  <c:v>735</c:v>
                </c:pt>
              </c:numCache>
            </c:numRef>
          </c:val>
          <c:extLst>
            <c:ext xmlns:c16="http://schemas.microsoft.com/office/drawing/2014/chart" uri="{C3380CC4-5D6E-409C-BE32-E72D297353CC}">
              <c16:uniqueId val="{00000006-81EA-47C3-AAFF-19971B0356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281</c:v>
                </c:pt>
                <c:pt idx="3">
                  <c:v>249</c:v>
                </c:pt>
                <c:pt idx="6">
                  <c:v>229</c:v>
                </c:pt>
                <c:pt idx="9">
                  <c:v>206</c:v>
                </c:pt>
                <c:pt idx="12">
                  <c:v>189</c:v>
                </c:pt>
              </c:numCache>
            </c:numRef>
          </c:val>
          <c:extLst>
            <c:ext xmlns:c16="http://schemas.microsoft.com/office/drawing/2014/chart" uri="{C3380CC4-5D6E-409C-BE32-E72D297353CC}">
              <c16:uniqueId val="{00000007-81EA-47C3-AAFF-19971B0356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2921</c:v>
                </c:pt>
                <c:pt idx="3">
                  <c:v>2555</c:v>
                </c:pt>
                <c:pt idx="6">
                  <c:v>2326</c:v>
                </c:pt>
                <c:pt idx="9">
                  <c:v>2187</c:v>
                </c:pt>
                <c:pt idx="12">
                  <c:v>1869</c:v>
                </c:pt>
              </c:numCache>
            </c:numRef>
          </c:val>
          <c:extLst>
            <c:ext xmlns:c16="http://schemas.microsoft.com/office/drawing/2014/chart" uri="{C3380CC4-5D6E-409C-BE32-E72D297353CC}">
              <c16:uniqueId val="{00000008-81EA-47C3-AAFF-19971B0356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155</c:v>
                </c:pt>
                <c:pt idx="3">
                  <c:v>160</c:v>
                </c:pt>
                <c:pt idx="6">
                  <c:v>123</c:v>
                </c:pt>
                <c:pt idx="9">
                  <c:v>83</c:v>
                </c:pt>
                <c:pt idx="12">
                  <c:v>126</c:v>
                </c:pt>
              </c:numCache>
            </c:numRef>
          </c:val>
          <c:extLst>
            <c:ext xmlns:c16="http://schemas.microsoft.com/office/drawing/2014/chart" uri="{C3380CC4-5D6E-409C-BE32-E72D297353CC}">
              <c16:uniqueId val="{00000009-81EA-47C3-AAFF-19971B0356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3107</c:v>
                </c:pt>
                <c:pt idx="3">
                  <c:v>3074</c:v>
                </c:pt>
                <c:pt idx="6">
                  <c:v>3088</c:v>
                </c:pt>
                <c:pt idx="9">
                  <c:v>3027</c:v>
                </c:pt>
                <c:pt idx="12">
                  <c:v>3051</c:v>
                </c:pt>
              </c:numCache>
            </c:numRef>
          </c:val>
          <c:extLst>
            <c:ext xmlns:c16="http://schemas.microsoft.com/office/drawing/2014/chart" uri="{C3380CC4-5D6E-409C-BE32-E72D297353CC}">
              <c16:uniqueId val="{0000000A-81EA-47C3-AAFF-19971B0356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2761</c:v>
                </c:pt>
                <c:pt idx="2">
                  <c:v>#N/A</c:v>
                </c:pt>
                <c:pt idx="3">
                  <c:v>#N/A</c:v>
                </c:pt>
                <c:pt idx="4">
                  <c:v>2378</c:v>
                </c:pt>
                <c:pt idx="5">
                  <c:v>#N/A</c:v>
                </c:pt>
                <c:pt idx="6">
                  <c:v>#N/A</c:v>
                </c:pt>
                <c:pt idx="7">
                  <c:v>2175</c:v>
                </c:pt>
                <c:pt idx="8">
                  <c:v>#N/A</c:v>
                </c:pt>
                <c:pt idx="9">
                  <c:v>#N/A</c:v>
                </c:pt>
                <c:pt idx="10">
                  <c:v>1972</c:v>
                </c:pt>
                <c:pt idx="11">
                  <c:v>#N/A</c:v>
                </c:pt>
                <c:pt idx="12">
                  <c:v>#N/A</c:v>
                </c:pt>
                <c:pt idx="13">
                  <c:v>1726</c:v>
                </c:pt>
                <c:pt idx="14">
                  <c:v>#N/A</c:v>
                </c:pt>
              </c:numCache>
            </c:numRef>
          </c:val>
          <c:smooth val="0"/>
          <c:extLst>
            <c:ext xmlns:c16="http://schemas.microsoft.com/office/drawing/2014/chart" uri="{C3380CC4-5D6E-409C-BE32-E72D297353CC}">
              <c16:uniqueId val="{0000000B-81EA-47C3-AAFF-19971B0356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312</c:v>
                </c:pt>
                <c:pt idx="1">
                  <c:v>312</c:v>
                </c:pt>
                <c:pt idx="2">
                  <c:v>322</c:v>
                </c:pt>
              </c:numCache>
            </c:numRef>
          </c:val>
          <c:extLst>
            <c:ext xmlns:c16="http://schemas.microsoft.com/office/drawing/2014/chart" uri="{C3380CC4-5D6E-409C-BE32-E72D297353CC}">
              <c16:uniqueId val="{00000000-D6E5-4F7A-B944-A3E91D5ACF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D6E5-4F7A-B944-A3E91D5ACF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72</c:v>
                </c:pt>
                <c:pt idx="1">
                  <c:v>157</c:v>
                </c:pt>
                <c:pt idx="2">
                  <c:v>113</c:v>
                </c:pt>
              </c:numCache>
            </c:numRef>
          </c:val>
          <c:extLst>
            <c:ext xmlns:c16="http://schemas.microsoft.com/office/drawing/2014/chart" uri="{C3380CC4-5D6E-409C-BE32-E72D297353CC}">
              <c16:uniqueId val="{00000002-D6E5-4F7A-B944-A3E91D5ACF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元利償還金</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償還方法を元金均等償還に切り替えてから償還のピークが</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R</a:t>
          </a:r>
          <a:r>
            <a:rPr kumimoji="1" lang="ja-JP" altLang="en-US" sz="1050">
              <a:solidFill>
                <a:schemeClr val="dk1"/>
              </a:solidFill>
              <a:effectLst/>
              <a:latin typeface="+mn-lt"/>
              <a:ea typeface="+mn-ea"/>
              <a:cs typeface="+mn-cs"/>
            </a:rPr>
            <a:t>元</a:t>
          </a:r>
          <a:r>
            <a:rPr kumimoji="1" lang="ja-JP" altLang="ja-JP" sz="1050">
              <a:solidFill>
                <a:schemeClr val="dk1"/>
              </a:solidFill>
              <a:effectLst/>
              <a:latin typeface="+mn-lt"/>
              <a:ea typeface="+mn-ea"/>
              <a:cs typeface="+mn-cs"/>
            </a:rPr>
            <a:t>に到来するため増加傾向にある。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公営企業債元利償還金繰入金</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下水道事業債残高の減少に伴い、順調に減少している。</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の増加については、一般会計繰出金中の経常分の増加（</a:t>
          </a:r>
          <a:r>
            <a:rPr kumimoji="1" lang="en-US" altLang="ja-JP" sz="1050">
              <a:solidFill>
                <a:schemeClr val="dk1"/>
              </a:solidFill>
              <a:effectLst/>
              <a:latin typeface="+mn-lt"/>
              <a:ea typeface="+mn-ea"/>
              <a:cs typeface="+mn-cs"/>
            </a:rPr>
            <a:t>217,069</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230,699</a:t>
          </a:r>
          <a:r>
            <a:rPr kumimoji="1" lang="ja-JP" altLang="ja-JP" sz="1050">
              <a:solidFill>
                <a:schemeClr val="dk1"/>
              </a:solidFill>
              <a:effectLst/>
              <a:latin typeface="+mn-lt"/>
              <a:ea typeface="+mn-ea"/>
              <a:cs typeface="+mn-cs"/>
            </a:rPr>
            <a:t>千円）に起因している。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組合債元利償還金負担金</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主に燕・弥彦総合事務組合の起債償還額の増加の影響（ごみ処理場・葬祭場の更新等）を受けて</a:t>
          </a:r>
          <a:r>
            <a:rPr kumimoji="1" lang="en-US" altLang="ja-JP" sz="1050">
              <a:solidFill>
                <a:schemeClr val="dk1"/>
              </a:solidFill>
              <a:effectLst/>
              <a:latin typeface="+mn-lt"/>
              <a:ea typeface="+mn-ea"/>
              <a:cs typeface="+mn-cs"/>
            </a:rPr>
            <a:t>35</a:t>
          </a:r>
          <a:r>
            <a:rPr kumimoji="1" lang="ja-JP" altLang="en-US" sz="1050">
              <a:solidFill>
                <a:schemeClr val="dk1"/>
              </a:solidFill>
              <a:effectLst/>
              <a:latin typeface="+mn-lt"/>
              <a:ea typeface="+mn-ea"/>
              <a:cs typeface="+mn-cs"/>
            </a:rPr>
            <a:t>百万円前後を</a:t>
          </a:r>
          <a:r>
            <a:rPr kumimoji="1" lang="ja-JP" altLang="ja-JP" sz="1050">
              <a:solidFill>
                <a:schemeClr val="dk1"/>
              </a:solidFill>
              <a:effectLst/>
              <a:latin typeface="+mn-lt"/>
              <a:ea typeface="+mn-ea"/>
              <a:cs typeface="+mn-cs"/>
            </a:rPr>
            <a:t>増</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している。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債務負担行為</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に新規の設定があったが、債務が終了するものが多いため減少傾向にある。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分子</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一般会計の元金償還金が高止まりしているため、</a:t>
          </a:r>
          <a:r>
            <a:rPr kumimoji="1" lang="en-US" altLang="ja-JP" sz="1050">
              <a:solidFill>
                <a:schemeClr val="dk1"/>
              </a:solidFill>
              <a:effectLst/>
              <a:latin typeface="+mn-lt"/>
              <a:ea typeface="+mn-ea"/>
              <a:cs typeface="+mn-cs"/>
            </a:rPr>
            <a:t>H30</a:t>
          </a:r>
          <a:r>
            <a:rPr kumimoji="1" lang="ja-JP" altLang="en-US" sz="1050">
              <a:solidFill>
                <a:schemeClr val="dk1"/>
              </a:solidFill>
              <a:effectLst/>
              <a:latin typeface="+mn-lt"/>
              <a:ea typeface="+mn-ea"/>
              <a:cs typeface="+mn-cs"/>
            </a:rPr>
            <a:t>まで</a:t>
          </a:r>
          <a:r>
            <a:rPr kumimoji="1" lang="ja-JP" altLang="ja-JP" sz="1050">
              <a:solidFill>
                <a:schemeClr val="dk1"/>
              </a:solidFill>
              <a:effectLst/>
              <a:latin typeface="+mn-lt"/>
              <a:ea typeface="+mn-ea"/>
              <a:cs typeface="+mn-cs"/>
            </a:rPr>
            <a:t>短期的には増加傾向</a:t>
          </a:r>
          <a:r>
            <a:rPr kumimoji="1" lang="ja-JP" altLang="en-US" sz="1050">
              <a:solidFill>
                <a:schemeClr val="dk1"/>
              </a:solidFill>
              <a:effectLst/>
              <a:latin typeface="+mn-lt"/>
              <a:ea typeface="+mn-ea"/>
              <a:cs typeface="+mn-cs"/>
            </a:rPr>
            <a:t>であった</a:t>
          </a:r>
          <a:r>
            <a:rPr kumimoji="1" lang="ja-JP" altLang="ja-JP"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R</a:t>
          </a:r>
          <a:r>
            <a:rPr kumimoji="1" lang="ja-JP" altLang="en-US" sz="1050">
              <a:solidFill>
                <a:schemeClr val="dk1"/>
              </a:solidFill>
              <a:effectLst/>
              <a:latin typeface="+mn-lt"/>
              <a:ea typeface="+mn-ea"/>
              <a:cs typeface="+mn-cs"/>
            </a:rPr>
            <a:t>元においては公営企業債充当繰入金の大幅な減に起因して減少へと転じた。</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一般会計債残高</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元金償還額が新発債発行額を上回っているため残高は</a:t>
          </a:r>
          <a:r>
            <a:rPr kumimoji="1" lang="ja-JP" altLang="en-US" sz="1050">
              <a:solidFill>
                <a:schemeClr val="dk1"/>
              </a:solidFill>
              <a:effectLst/>
              <a:latin typeface="+mn-lt"/>
              <a:ea typeface="+mn-ea"/>
              <a:cs typeface="+mn-cs"/>
            </a:rPr>
            <a:t>なだらかに</a:t>
          </a:r>
          <a:r>
            <a:rPr kumimoji="1" lang="ja-JP" altLang="ja-JP" sz="1050">
              <a:solidFill>
                <a:schemeClr val="dk1"/>
              </a:solidFill>
              <a:effectLst/>
              <a:latin typeface="+mn-lt"/>
              <a:ea typeface="+mn-ea"/>
              <a:cs typeface="+mn-cs"/>
            </a:rPr>
            <a:t>減少傾向にある。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債務負担行為残高</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末で新規設定したため、</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は増加しているが、</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以降順調に減少してい</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また、</a:t>
          </a:r>
          <a:r>
            <a:rPr kumimoji="1" lang="en-US" altLang="ja-JP" sz="1050">
              <a:solidFill>
                <a:schemeClr val="dk1"/>
              </a:solidFill>
              <a:effectLst/>
              <a:latin typeface="+mn-lt"/>
              <a:ea typeface="+mn-ea"/>
              <a:cs typeface="+mn-cs"/>
            </a:rPr>
            <a:t>H30</a:t>
          </a:r>
          <a:r>
            <a:rPr kumimoji="1" lang="ja-JP" altLang="en-US" sz="1050">
              <a:solidFill>
                <a:schemeClr val="dk1"/>
              </a:solidFill>
              <a:effectLst/>
              <a:latin typeface="+mn-lt"/>
              <a:ea typeface="+mn-ea"/>
              <a:cs typeface="+mn-cs"/>
            </a:rPr>
            <a:t>末においても新規設定したため、</a:t>
          </a:r>
          <a:r>
            <a:rPr kumimoji="1" lang="en-US" altLang="ja-JP" sz="1050">
              <a:solidFill>
                <a:schemeClr val="dk1"/>
              </a:solidFill>
              <a:effectLst/>
              <a:latin typeface="+mn-lt"/>
              <a:ea typeface="+mn-ea"/>
              <a:cs typeface="+mn-cs"/>
            </a:rPr>
            <a:t>43</a:t>
          </a:r>
          <a:r>
            <a:rPr kumimoji="1" lang="ja-JP" altLang="en-US" sz="1050">
              <a:solidFill>
                <a:schemeClr val="dk1"/>
              </a:solidFill>
              <a:effectLst/>
              <a:latin typeface="+mn-lt"/>
              <a:ea typeface="+mn-ea"/>
              <a:cs typeface="+mn-cs"/>
            </a:rPr>
            <a:t>百万円の増となったが</a:t>
          </a:r>
          <a:r>
            <a:rPr kumimoji="1" lang="en-US" altLang="ja-JP" sz="1050">
              <a:solidFill>
                <a:schemeClr val="dk1"/>
              </a:solidFill>
              <a:effectLst/>
              <a:latin typeface="+mn-lt"/>
              <a:ea typeface="+mn-ea"/>
              <a:cs typeface="+mn-cs"/>
            </a:rPr>
            <a:t>R2</a:t>
          </a:r>
          <a:r>
            <a:rPr kumimoji="1" lang="ja-JP" altLang="en-US" sz="1050">
              <a:solidFill>
                <a:schemeClr val="dk1"/>
              </a:solidFill>
              <a:effectLst/>
              <a:latin typeface="+mn-lt"/>
              <a:ea typeface="+mn-ea"/>
              <a:cs typeface="+mn-cs"/>
            </a:rPr>
            <a:t>以降減少傾向にある。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公営企業債等繰入見込額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下水道事業債残高の減少に伴い、順調に減少している。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組合等負担等見込額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主に燕・弥彦総合事務組合の起債残高影響を受けている。（</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ごみ処理場・葬祭場の更新等）</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退職手当負担見込額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退職手当については、新潟県市町村総合事務組合退職手当組合に負担金として支出しており、退職手当見込み額及び積立不足額から組合から示されている。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充当可能基金</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財政調整基金や寄附金積立基金の減少に伴い、減少傾向にある。</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についてはふるさと納税の剰余分</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億円を積立てたことから大きく増加している。</a:t>
          </a:r>
          <a:r>
            <a:rPr kumimoji="1" lang="ja-JP" altLang="en-US" sz="1050">
              <a:solidFill>
                <a:schemeClr val="dk1"/>
              </a:solidFill>
              <a:effectLst/>
              <a:latin typeface="+mn-lt"/>
              <a:ea typeface="+mn-ea"/>
              <a:cs typeface="+mn-cs"/>
            </a:rPr>
            <a:t>また</a:t>
          </a:r>
          <a:r>
            <a:rPr kumimoji="1" lang="en-US" altLang="ja-JP" sz="1050">
              <a:solidFill>
                <a:schemeClr val="dk1"/>
              </a:solidFill>
              <a:effectLst/>
              <a:latin typeface="+mn-lt"/>
              <a:ea typeface="+mn-ea"/>
              <a:cs typeface="+mn-cs"/>
            </a:rPr>
            <a:t>R</a:t>
          </a:r>
          <a:r>
            <a:rPr kumimoji="1" lang="ja-JP" altLang="en-US" sz="1050">
              <a:solidFill>
                <a:schemeClr val="dk1"/>
              </a:solidFill>
              <a:effectLst/>
              <a:latin typeface="+mn-lt"/>
              <a:ea typeface="+mn-ea"/>
              <a:cs typeface="+mn-cs"/>
            </a:rPr>
            <a:t>元については学校教育施設整備事業と新型肺炎対策事業へ充当するため、寄附金積立基金より合わせて</a:t>
          </a:r>
          <a:r>
            <a:rPr kumimoji="1" lang="en-US" altLang="ja-JP" sz="1050">
              <a:solidFill>
                <a:schemeClr val="dk1"/>
              </a:solidFill>
              <a:effectLst/>
              <a:latin typeface="+mn-lt"/>
              <a:ea typeface="+mn-ea"/>
              <a:cs typeface="+mn-cs"/>
            </a:rPr>
            <a:t>48</a:t>
          </a:r>
          <a:r>
            <a:rPr kumimoji="1" lang="ja-JP" altLang="en-US" sz="1050">
              <a:solidFill>
                <a:schemeClr val="dk1"/>
              </a:solidFill>
              <a:effectLst/>
              <a:latin typeface="+mn-lt"/>
              <a:ea typeface="+mn-ea"/>
              <a:cs typeface="+mn-cs"/>
            </a:rPr>
            <a:t>百万円の取り崩しを行ったことから減少している。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分子</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一般会計残高・下水道事業残高および債務負担行為残高がいずれも減少傾向にあるため、順調に減少している。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新潟県弥彦村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元末において、当初予算と同額の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百万円を積み立てたことにより残高が増加している。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末において、主にふるさと納税の剰余分１億円を積み立てたことにより大きく増加している。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元末において、学校教育施設整備工事費および新型肺炎対策事業費へ充当するため、合わせて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２末においては、百万円単位での積立て・取崩しは行わないため増減なしとなる予定。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３以降においては、財政的な余裕があるときに財政調整基金への積立を行っていく方針である。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２末においては、百万円単位での積立て・取崩しは行わないため増減なしとなる予定。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３以降においては、財源充当が必要となった場合に取崩しを行うとともに基金廃止を検討していく方針である。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元において、地方税法改正によりふるさと納税寄附額が大きく減少した一方、Ｒ２については寄附額が回復したことから、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２末において積立ておよび取崩しを行い、基金が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寄附目的別に積立てを行い、後年度取り崩して財源として充当する。ふるさと納税の剰余分もこの基金に積立てを行っている。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水道事業料金調整基金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燕市との水道事業に伴い、将来的には水道料金が高額となることが想定されるため、激変緩和を目的に積立てを行ったもの。</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ふるさとおこし基金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地域振興に資する事業に充当することを目的としている。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防犯灯及び街路灯整備基金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村内の防犯灯をエスコ事業により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に更新したため、将来的な更新に備えて積み立てを行っているもの。</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子育てに資する事業に充当するため積立てを行っているもの。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元末において、学校教育施設整備工事費および新型肺炎対策事業費へ充当するため、合わせて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防犯灯及び街路灯整備基金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毎年定額の積立て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２にふるさと納税の剰余分積立て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水道事業料金調整基金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新型ウイルスの影響による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２水道料金免除に伴って、燕・弥彦総合事務組合財源不足の補てんのため基金残高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百万円全額を取崩し</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ふるさとおこし基金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２以降、事業費を捻出するため基金の廃止を検討</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防犯灯及び街路灯整備基金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の一斉更新事業に充当するため取崩し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元末において、当初予算と同額の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２末においては、百万円単位での積立て・取崩しは行わないため増減なしとなる予定。</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３以降においては、財政的な余裕があるときに財政調整基金への積立を行っていく方針である。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満期一括償還方式を採用している既発債がないため、残高の増減がない。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２以降においても、百万円単位での積立て・取崩しは行わないため増減なしとなる予定。</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３以降においては、財源充当が必要となった場合に取崩しを行うとともに基金廃止を検討していく方針である。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8,000
7,978
25.17
4,508,746
4,327,175
159,582
2,496,554
3,051,137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臨時財政対策債発行可能額を除いた令和元年度基準財政需要額は</a:t>
          </a:r>
          <a:r>
            <a:rPr kumimoji="1" lang="en-US" altLang="ja-JP" sz="1100">
              <a:latin typeface="ＭＳ Ｐゴシック" panose="020B0600070205080204" pitchFamily="50" charset="-128"/>
              <a:ea typeface="ＭＳ Ｐゴシック" panose="020B0600070205080204" pitchFamily="50" charset="-128"/>
            </a:rPr>
            <a:t>2,167,590</a:t>
          </a:r>
          <a:r>
            <a:rPr kumimoji="1" lang="ja-JP" altLang="en-US" sz="1100">
              <a:latin typeface="ＭＳ Ｐゴシック" panose="020B0600070205080204" pitchFamily="50" charset="-128"/>
              <a:ea typeface="ＭＳ Ｐゴシック" panose="020B0600070205080204" pitchFamily="50" charset="-128"/>
            </a:rPr>
            <a:t>千円（前年度比 △</a:t>
          </a:r>
          <a:r>
            <a:rPr kumimoji="1" lang="en-US" altLang="ja-JP" sz="1100">
              <a:latin typeface="ＭＳ Ｐゴシック" panose="020B0600070205080204" pitchFamily="50" charset="-128"/>
              <a:ea typeface="ＭＳ Ｐゴシック" panose="020B0600070205080204" pitchFamily="50" charset="-128"/>
            </a:rPr>
            <a:t>6,951</a:t>
          </a:r>
          <a:r>
            <a:rPr kumimoji="1" lang="ja-JP" altLang="en-US" sz="1100">
              <a:latin typeface="ＭＳ Ｐゴシック" panose="020B0600070205080204" pitchFamily="50" charset="-128"/>
              <a:ea typeface="ＭＳ Ｐゴシック" panose="020B0600070205080204" pitchFamily="50" charset="-128"/>
            </a:rPr>
            <a:t>千円）と、年度間の増減はあるものの平成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1,834,083</a:t>
          </a:r>
          <a:r>
            <a:rPr kumimoji="1" lang="ja-JP" altLang="en-US" sz="1100">
              <a:latin typeface="ＭＳ Ｐゴシック" panose="020B0600070205080204" pitchFamily="50" charset="-128"/>
              <a:ea typeface="ＭＳ Ｐゴシック" panose="020B0600070205080204" pitchFamily="50" charset="-128"/>
            </a:rPr>
            <a:t>千円から増加傾向にある。一方、基準財政収入額は平成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1,000,506</a:t>
          </a:r>
          <a:r>
            <a:rPr kumimoji="1" lang="ja-JP" altLang="en-US" sz="1100">
              <a:latin typeface="ＭＳ Ｐゴシック" panose="020B0600070205080204" pitchFamily="50" charset="-128"/>
              <a:ea typeface="ＭＳ Ｐゴシック" panose="020B0600070205080204" pitchFamily="50" charset="-128"/>
            </a:rPr>
            <a:t>千円をピークに減少していたが平成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845,470</a:t>
          </a:r>
          <a:r>
            <a:rPr kumimoji="1" lang="ja-JP" altLang="en-US" sz="1100">
              <a:latin typeface="ＭＳ Ｐゴシック" panose="020B0600070205080204" pitchFamily="50" charset="-128"/>
              <a:ea typeface="ＭＳ Ｐゴシック" panose="020B0600070205080204" pitchFamily="50" charset="-128"/>
            </a:rPr>
            <a:t>千円で底を打ってから増加傾向にあり、令和元年度は</a:t>
          </a:r>
          <a:r>
            <a:rPr kumimoji="1" lang="en-US" altLang="ja-JP" sz="1100">
              <a:latin typeface="ＭＳ Ｐゴシック" panose="020B0600070205080204" pitchFamily="50" charset="-128"/>
              <a:ea typeface="ＭＳ Ｐゴシック" panose="020B0600070205080204" pitchFamily="50" charset="-128"/>
            </a:rPr>
            <a:t>887,285</a:t>
          </a:r>
          <a:r>
            <a:rPr kumimoji="1" lang="ja-JP" altLang="en-US" sz="1100">
              <a:latin typeface="ＭＳ Ｐゴシック" panose="020B0600070205080204" pitchFamily="50" charset="-128"/>
              <a:ea typeface="ＭＳ Ｐゴシック" panose="020B0600070205080204" pitchFamily="50" charset="-128"/>
            </a:rPr>
            <a:t>千円（前年度比 △</a:t>
          </a:r>
          <a:r>
            <a:rPr kumimoji="1" lang="en-US" altLang="ja-JP" sz="1100">
              <a:latin typeface="ＭＳ Ｐゴシック" panose="020B0600070205080204" pitchFamily="50" charset="-128"/>
              <a:ea typeface="ＭＳ Ｐゴシック" panose="020B0600070205080204" pitchFamily="50" charset="-128"/>
            </a:rPr>
            <a:t>17,096</a:t>
          </a:r>
          <a:r>
            <a:rPr kumimoji="1" lang="ja-JP" altLang="en-US" sz="1100">
              <a:latin typeface="ＭＳ Ｐゴシック" panose="020B0600070205080204" pitchFamily="50" charset="-128"/>
              <a:ea typeface="ＭＳ Ｐゴシック" panose="020B0600070205080204" pitchFamily="50" charset="-128"/>
            </a:rPr>
            <a:t>千円）となった。横ばい状態であった財政力指数は平成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0.48</a:t>
          </a:r>
          <a:r>
            <a:rPr kumimoji="1" lang="ja-JP" altLang="en-US" sz="1100">
              <a:latin typeface="ＭＳ Ｐゴシック" panose="020B0600070205080204" pitchFamily="50" charset="-128"/>
              <a:ea typeface="ＭＳ Ｐゴシック" panose="020B0600070205080204" pitchFamily="50" charset="-128"/>
            </a:rPr>
            <a:t>がピークで減少していたが、近年は</a:t>
          </a:r>
          <a:r>
            <a:rPr kumimoji="1" lang="en-US" altLang="ja-JP" sz="1100">
              <a:latin typeface="ＭＳ Ｐゴシック" panose="020B0600070205080204" pitchFamily="50" charset="-128"/>
              <a:ea typeface="ＭＳ Ｐゴシック" panose="020B0600070205080204" pitchFamily="50" charset="-128"/>
            </a:rPr>
            <a:t>0.41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0.42</a:t>
          </a:r>
          <a:r>
            <a:rPr kumimoji="1" lang="ja-JP" altLang="en-US" sz="1100">
              <a:latin typeface="ＭＳ Ｐゴシック" panose="020B0600070205080204" pitchFamily="50" charset="-128"/>
              <a:ea typeface="ＭＳ Ｐゴシック" panose="020B0600070205080204" pitchFamily="50" charset="-128"/>
            </a:rPr>
            <a:t>で横ばい状態が続いている。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令和元年度の経常一般支出額合計は</a:t>
          </a:r>
          <a:r>
            <a:rPr kumimoji="1" lang="en-US" altLang="ja-JP" sz="1000">
              <a:latin typeface="ＭＳ Ｐゴシック" panose="020B0600070205080204" pitchFamily="50" charset="-128"/>
              <a:ea typeface="ＭＳ Ｐゴシック" panose="020B0600070205080204" pitchFamily="50" charset="-128"/>
            </a:rPr>
            <a:t>2,101,009</a:t>
          </a:r>
          <a:r>
            <a:rPr kumimoji="1" lang="ja-JP" altLang="en-US" sz="1000">
              <a:latin typeface="ＭＳ Ｐゴシック" panose="020B0600070205080204" pitchFamily="50" charset="-128"/>
              <a:ea typeface="ＭＳ Ｐゴシック" panose="020B0600070205080204" pitchFamily="50" charset="-128"/>
            </a:rPr>
            <a:t>千円となっており、前年度の</a:t>
          </a:r>
          <a:r>
            <a:rPr kumimoji="1" lang="en-US" altLang="ja-JP" sz="1000">
              <a:latin typeface="ＭＳ Ｐゴシック" panose="020B0600070205080204" pitchFamily="50" charset="-128"/>
              <a:ea typeface="ＭＳ Ｐゴシック" panose="020B0600070205080204" pitchFamily="50" charset="-128"/>
            </a:rPr>
            <a:t>2,163,231</a:t>
          </a:r>
          <a:r>
            <a:rPr kumimoji="1" lang="ja-JP" altLang="en-US" sz="1000">
              <a:latin typeface="ＭＳ Ｐゴシック" panose="020B0600070205080204" pitchFamily="50" charset="-128"/>
              <a:ea typeface="ＭＳ Ｐゴシック" panose="020B0600070205080204" pitchFamily="50" charset="-128"/>
            </a:rPr>
            <a:t>千円から</a:t>
          </a:r>
          <a:r>
            <a:rPr kumimoji="1" lang="en-US" altLang="ja-JP" sz="1000">
              <a:latin typeface="ＭＳ Ｐゴシック" panose="020B0600070205080204" pitchFamily="50" charset="-128"/>
              <a:ea typeface="ＭＳ Ｐゴシック" panose="020B0600070205080204" pitchFamily="50" charset="-128"/>
            </a:rPr>
            <a:t>62,222</a:t>
          </a:r>
          <a:r>
            <a:rPr kumimoji="1" lang="ja-JP" altLang="en-US" sz="1000">
              <a:latin typeface="ＭＳ Ｐゴシック" panose="020B0600070205080204" pitchFamily="50" charset="-128"/>
              <a:ea typeface="ＭＳ Ｐゴシック" panose="020B0600070205080204" pitchFamily="50" charset="-128"/>
            </a:rPr>
            <a:t>千円の減少となった。そのうち人件費の経常一般支出が</a:t>
          </a:r>
          <a:r>
            <a:rPr kumimoji="1" lang="en-US" altLang="ja-JP" sz="1000">
              <a:latin typeface="ＭＳ Ｐゴシック" panose="020B0600070205080204" pitchFamily="50" charset="-128"/>
              <a:ea typeface="ＭＳ Ｐゴシック" panose="020B0600070205080204" pitchFamily="50" charset="-128"/>
            </a:rPr>
            <a:t>439,952</a:t>
          </a:r>
          <a:r>
            <a:rPr kumimoji="1" lang="ja-JP" altLang="en-US" sz="1000">
              <a:latin typeface="ＭＳ Ｐゴシック" panose="020B0600070205080204" pitchFamily="50" charset="-128"/>
              <a:ea typeface="ＭＳ Ｐゴシック" panose="020B0600070205080204" pitchFamily="50" charset="-128"/>
            </a:rPr>
            <a:t>千円であり、前年度の</a:t>
          </a:r>
          <a:r>
            <a:rPr kumimoji="1" lang="en-US" altLang="ja-JP" sz="1000">
              <a:latin typeface="ＭＳ Ｐゴシック" panose="020B0600070205080204" pitchFamily="50" charset="-128"/>
              <a:ea typeface="ＭＳ Ｐゴシック" panose="020B0600070205080204" pitchFamily="50" charset="-128"/>
            </a:rPr>
            <a:t>410,805</a:t>
          </a:r>
          <a:r>
            <a:rPr kumimoji="1" lang="ja-JP" altLang="en-US" sz="1000">
              <a:latin typeface="ＭＳ Ｐゴシック" panose="020B0600070205080204" pitchFamily="50" charset="-128"/>
              <a:ea typeface="ＭＳ Ｐゴシック" panose="020B0600070205080204" pitchFamily="50" charset="-128"/>
            </a:rPr>
            <a:t>千円から</a:t>
          </a:r>
          <a:r>
            <a:rPr kumimoji="1" lang="en-US" altLang="ja-JP" sz="1000">
              <a:latin typeface="ＭＳ Ｐゴシック" panose="020B0600070205080204" pitchFamily="50" charset="-128"/>
              <a:ea typeface="ＭＳ Ｐゴシック" panose="020B0600070205080204" pitchFamily="50" charset="-128"/>
            </a:rPr>
            <a:t>29,147</a:t>
          </a:r>
          <a:r>
            <a:rPr kumimoji="1" lang="ja-JP" altLang="en-US" sz="1000">
              <a:latin typeface="ＭＳ Ｐゴシック" panose="020B0600070205080204" pitchFamily="50" charset="-128"/>
              <a:ea typeface="ＭＳ Ｐゴシック" panose="020B0600070205080204" pitchFamily="50" charset="-128"/>
            </a:rPr>
            <a:t>千円増加した形となったが経常特定財源の児童福祉施設使用料の物件費充当に伴っての減（</a:t>
          </a:r>
          <a:r>
            <a:rPr kumimoji="1" lang="en-US" altLang="ja-JP" sz="1000">
              <a:latin typeface="ＭＳ Ｐゴシック" panose="020B0600070205080204" pitchFamily="50" charset="-128"/>
              <a:ea typeface="ＭＳ Ｐゴシック" panose="020B0600070205080204" pitchFamily="50" charset="-128"/>
            </a:rPr>
            <a:t>56,932</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0</a:t>
          </a:r>
          <a:r>
            <a:rPr kumimoji="1" lang="ja-JP" altLang="en-US" sz="1000">
              <a:latin typeface="ＭＳ Ｐゴシック" panose="020B0600070205080204" pitchFamily="50" charset="-128"/>
              <a:ea typeface="ＭＳ Ｐゴシック" panose="020B0600070205080204" pitchFamily="50" charset="-128"/>
            </a:rPr>
            <a:t>千円）と寄附金積立基金充当額の減（</a:t>
          </a:r>
          <a:r>
            <a:rPr kumimoji="1" lang="en-US" altLang="ja-JP" sz="1000">
              <a:latin typeface="ＭＳ Ｐゴシック" panose="020B0600070205080204" pitchFamily="50" charset="-128"/>
              <a:ea typeface="ＭＳ Ｐゴシック" panose="020B0600070205080204" pitchFamily="50" charset="-128"/>
            </a:rPr>
            <a:t>35,710</a:t>
          </a:r>
          <a:r>
            <a:rPr kumimoji="1" lang="ja-JP" altLang="en-US" sz="1000">
              <a:latin typeface="ＭＳ Ｐゴシック" panose="020B0600070205080204" pitchFamily="50" charset="-128"/>
              <a:ea typeface="ＭＳ Ｐゴシック" panose="020B0600070205080204" pitchFamily="50" charset="-128"/>
            </a:rPr>
            <a:t>千円）があったためである。また公債費のうち元金償還の経常一般支出が前年度比＋</a:t>
          </a:r>
          <a:r>
            <a:rPr kumimoji="1" lang="en-US" altLang="ja-JP" sz="1000">
              <a:latin typeface="ＭＳ Ｐゴシック" panose="020B0600070205080204" pitchFamily="50" charset="-128"/>
              <a:ea typeface="ＭＳ Ｐゴシック" panose="020B0600070205080204" pitchFamily="50" charset="-128"/>
            </a:rPr>
            <a:t>4,084</a:t>
          </a:r>
          <a:r>
            <a:rPr kumimoji="1" lang="ja-JP" altLang="en-US" sz="1000">
              <a:latin typeface="ＭＳ Ｐゴシック" panose="020B0600070205080204" pitchFamily="50" charset="-128"/>
              <a:ea typeface="ＭＳ Ｐゴシック" panose="020B0600070205080204" pitchFamily="50" charset="-128"/>
            </a:rPr>
            <a:t>千円の</a:t>
          </a:r>
          <a:r>
            <a:rPr kumimoji="1" lang="en-US" altLang="ja-JP" sz="1000">
              <a:latin typeface="ＭＳ Ｐゴシック" panose="020B0600070205080204" pitchFamily="50" charset="-128"/>
              <a:ea typeface="ＭＳ Ｐゴシック" panose="020B0600070205080204" pitchFamily="50" charset="-128"/>
            </a:rPr>
            <a:t>356,278</a:t>
          </a:r>
          <a:r>
            <a:rPr kumimoji="1" lang="ja-JP" altLang="en-US" sz="1000">
              <a:latin typeface="ＭＳ Ｐゴシック" panose="020B0600070205080204" pitchFamily="50" charset="-128"/>
              <a:ea typeface="ＭＳ Ｐゴシック" panose="020B0600070205080204" pitchFamily="50" charset="-128"/>
            </a:rPr>
            <a:t>千円となっており、その他の項目についてはいずれも減少している。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一般経常財源については</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億円台で増減を繰り返しており、令和元年度は</a:t>
          </a:r>
          <a:r>
            <a:rPr kumimoji="1" lang="en-US" altLang="ja-JP" sz="1000">
              <a:latin typeface="ＭＳ Ｐゴシック" panose="020B0600070205080204" pitchFamily="50" charset="-128"/>
              <a:ea typeface="ＭＳ Ｐゴシック" panose="020B0600070205080204" pitchFamily="50" charset="-128"/>
            </a:rPr>
            <a:t>2,549,929</a:t>
          </a:r>
          <a:r>
            <a:rPr kumimoji="1" lang="ja-JP" altLang="en-US" sz="1000">
              <a:latin typeface="ＭＳ Ｐゴシック" panose="020B0600070205080204" pitchFamily="50" charset="-128"/>
              <a:ea typeface="ＭＳ Ｐゴシック" panose="020B0600070205080204" pitchFamily="50" charset="-128"/>
            </a:rPr>
            <a:t>千円と前年度比△</a:t>
          </a:r>
          <a:r>
            <a:rPr kumimoji="1" lang="en-US" altLang="ja-JP" sz="1000">
              <a:latin typeface="ＭＳ Ｐゴシック" panose="020B0600070205080204" pitchFamily="50" charset="-128"/>
              <a:ea typeface="ＭＳ Ｐゴシック" panose="020B0600070205080204" pitchFamily="50" charset="-128"/>
            </a:rPr>
            <a:t>7,793</a:t>
          </a:r>
          <a:r>
            <a:rPr kumimoji="1" lang="ja-JP" altLang="en-US" sz="1000">
              <a:latin typeface="ＭＳ Ｐゴシック" panose="020B0600070205080204" pitchFamily="50" charset="-128"/>
              <a:ea typeface="ＭＳ Ｐゴシック" panose="020B0600070205080204" pitchFamily="50" charset="-128"/>
            </a:rPr>
            <a:t>千円となった。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経常収支比率は平成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86.0</a:t>
          </a:r>
          <a:r>
            <a:rPr kumimoji="1" lang="ja-JP" altLang="en-US" sz="1000">
              <a:latin typeface="ＭＳ Ｐゴシック" panose="020B0600070205080204" pitchFamily="50" charset="-128"/>
              <a:ea typeface="ＭＳ Ｐゴシック" panose="020B0600070205080204" pitchFamily="50" charset="-128"/>
            </a:rPr>
            <a:t>より少しずつ減少しており、今後も人員の適正配置に加え物件費・維持修繕費の抑制に努めなければいけない。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62</xdr:row>
      <xdr:rowOff>145796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695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22606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5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41910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2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63</xdr:row>
      <xdr:rowOff>41910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177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H31.1.1</a:t>
          </a:r>
          <a:r>
            <a:rPr kumimoji="1" lang="ja-JP" altLang="en-US" sz="1100">
              <a:latin typeface="ＭＳ Ｐゴシック" panose="020B0600070205080204" pitchFamily="50" charset="-128"/>
              <a:ea typeface="ＭＳ Ｐゴシック" panose="020B0600070205080204" pitchFamily="50" charset="-128"/>
            </a:rPr>
            <a:t>現在人口</a:t>
          </a:r>
          <a:r>
            <a:rPr kumimoji="1" lang="en-US" altLang="ja-JP" sz="1100">
              <a:latin typeface="ＭＳ Ｐゴシック" panose="020B0600070205080204" pitchFamily="50" charset="-128"/>
              <a:ea typeface="ＭＳ Ｐゴシック" panose="020B0600070205080204" pitchFamily="50" charset="-128"/>
            </a:rPr>
            <a:t>8,147</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R2.1.1</a:t>
          </a:r>
          <a:r>
            <a:rPr kumimoji="1" lang="ja-JP" altLang="en-US" sz="1100">
              <a:latin typeface="ＭＳ Ｐゴシック" panose="020B0600070205080204" pitchFamily="50" charset="-128"/>
              <a:ea typeface="ＭＳ Ｐゴシック" panose="020B0600070205080204" pitchFamily="50" charset="-128"/>
            </a:rPr>
            <a:t>現在人口</a:t>
          </a:r>
          <a:r>
            <a:rPr kumimoji="1" lang="en-US" altLang="ja-JP" sz="1100">
              <a:latin typeface="ＭＳ Ｐゴシック" panose="020B0600070205080204" pitchFamily="50" charset="-128"/>
              <a:ea typeface="ＭＳ Ｐゴシック" panose="020B0600070205080204" pitchFamily="50" charset="-128"/>
            </a:rPr>
            <a:t>8,000</a:t>
          </a:r>
          <a:r>
            <a:rPr kumimoji="1" lang="ja-JP" altLang="en-US" sz="1100">
              <a:latin typeface="ＭＳ Ｐゴシック" panose="020B0600070205080204" pitchFamily="50" charset="-128"/>
              <a:ea typeface="ＭＳ Ｐゴシック" panose="020B0600070205080204" pitchFamily="50" charset="-128"/>
            </a:rPr>
            <a:t>人と前年度から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年度より行政規模に応じた人員確保にシフトしており、平成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648,955</a:t>
          </a:r>
          <a:r>
            <a:rPr kumimoji="1" lang="ja-JP" altLang="en-US" sz="1100">
              <a:latin typeface="ＭＳ Ｐゴシック" panose="020B0600070205080204" pitchFamily="50" charset="-128"/>
              <a:ea typeface="ＭＳ Ｐゴシック" panose="020B0600070205080204" pitchFamily="50" charset="-128"/>
            </a:rPr>
            <a:t>千円、令和元年度</a:t>
          </a:r>
          <a:r>
            <a:rPr kumimoji="1" lang="en-US" altLang="ja-JP" sz="1100">
              <a:latin typeface="ＭＳ Ｐゴシック" panose="020B0600070205080204" pitchFamily="50" charset="-128"/>
              <a:ea typeface="ＭＳ Ｐゴシック" panose="020B0600070205080204" pitchFamily="50" charset="-128"/>
            </a:rPr>
            <a:t>652,600</a:t>
          </a:r>
          <a:r>
            <a:rPr kumimoji="1" lang="ja-JP" altLang="en-US" sz="1100">
              <a:latin typeface="ＭＳ Ｐゴシック" panose="020B0600070205080204" pitchFamily="50" charset="-128"/>
              <a:ea typeface="ＭＳ Ｐゴシック" panose="020B0600070205080204" pitchFamily="50" charset="-128"/>
            </a:rPr>
            <a:t>千円と</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億半ばで推移している。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年度まで増加が顕著だったふるさと納税事業支出が一転して令和元年度において減少となったため、前年度比△</a:t>
          </a:r>
          <a:r>
            <a:rPr kumimoji="1" lang="en-US" altLang="ja-JP" sz="1100">
              <a:latin typeface="ＭＳ Ｐゴシック" panose="020B0600070205080204" pitchFamily="50" charset="-128"/>
              <a:ea typeface="ＭＳ Ｐゴシック" panose="020B0600070205080204" pitchFamily="50" charset="-128"/>
            </a:rPr>
            <a:t>197,621</a:t>
          </a:r>
          <a:r>
            <a:rPr kumimoji="1" lang="ja-JP" altLang="en-US" sz="1100">
              <a:latin typeface="ＭＳ Ｐゴシック" panose="020B0600070205080204" pitchFamily="50" charset="-128"/>
              <a:ea typeface="ＭＳ Ｐゴシック" panose="020B0600070205080204" pitchFamily="50" charset="-128"/>
            </a:rPr>
            <a:t>千円の</a:t>
          </a:r>
          <a:r>
            <a:rPr kumimoji="1" lang="en-US" altLang="ja-JP" sz="1100">
              <a:latin typeface="ＭＳ Ｐゴシック" panose="020B0600070205080204" pitchFamily="50" charset="-128"/>
              <a:ea typeface="ＭＳ Ｐゴシック" panose="020B0600070205080204" pitchFamily="50" charset="-128"/>
            </a:rPr>
            <a:t>947,650</a:t>
          </a:r>
          <a:r>
            <a:rPr kumimoji="1" lang="ja-JP" altLang="en-US" sz="1100">
              <a:latin typeface="ＭＳ Ｐゴシック" panose="020B0600070205080204" pitchFamily="50" charset="-128"/>
              <a:ea typeface="ＭＳ Ｐゴシック" panose="020B0600070205080204" pitchFamily="50" charset="-128"/>
            </a:rPr>
            <a:t>千円となった。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人口一人当たり決算については類似団体内平均以上となっているが、ふるさと納税事業関連の支出が含まれていることから、それらを控除した値での比較をした場合、乖離がみられると推計される。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147731</xdr:rowOff>
    </xdr:from>
    <xdr:to>
      <xdr:col>23</xdr:col>
      <xdr:colOff>133350</xdr:colOff>
      <xdr:row>83</xdr:row>
      <xdr:rowOff>61402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06631"/>
          <a:ext cx="838200" cy="8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14622</xdr:rowOff>
    </xdr:from>
    <xdr:to>
      <xdr:col>19</xdr:col>
      <xdr:colOff>133350</xdr:colOff>
      <xdr:row>83</xdr:row>
      <xdr:rowOff>61402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44972"/>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118432</xdr:rowOff>
    </xdr:from>
    <xdr:to>
      <xdr:col>15</xdr:col>
      <xdr:colOff>82550</xdr:colOff>
      <xdr:row>83</xdr:row>
      <xdr:rowOff>14622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77332"/>
          <a:ext cx="889000" cy="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6964</xdr:rowOff>
    </xdr:from>
    <xdr:to>
      <xdr:col>11</xdr:col>
      <xdr:colOff>31750</xdr:colOff>
      <xdr:row>82</xdr:row>
      <xdr:rowOff>118432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65864"/>
          <a:ext cx="889000" cy="1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96931</xdr:rowOff>
    </xdr:from>
    <xdr:to>
      <xdr:col>23</xdr:col>
      <xdr:colOff>184150</xdr:colOff>
      <xdr:row>83</xdr:row>
      <xdr:rowOff>27081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113458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0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10602</xdr:rowOff>
    </xdr:from>
    <xdr:to>
      <xdr:col>19</xdr:col>
      <xdr:colOff>184150</xdr:colOff>
      <xdr:row>83</xdr:row>
      <xdr:rowOff>112202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122379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0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135272</xdr:rowOff>
    </xdr:from>
    <xdr:to>
      <xdr:col>15</xdr:col>
      <xdr:colOff>133350</xdr:colOff>
      <xdr:row>83</xdr:row>
      <xdr:rowOff>65422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75599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6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67632</xdr:rowOff>
    </xdr:from>
    <xdr:to>
      <xdr:col>11</xdr:col>
      <xdr:colOff>82550</xdr:colOff>
      <xdr:row>82</xdr:row>
      <xdr:rowOff>169232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7959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9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127614</xdr:rowOff>
    </xdr:from>
    <xdr:to>
      <xdr:col>7</xdr:col>
      <xdr:colOff>31750</xdr:colOff>
      <xdr:row>82</xdr:row>
      <xdr:rowOff>57764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67941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8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勤続年数が長い職員の退職が多かったため、新陳代謝の結果としてラスパイレス指数は減少したが、令和元年度においては勤続年数の短い職員の退職がほとんどだったため、ラスパイレス指数は横ばい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145748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360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85</xdr:row>
      <xdr:rowOff>112184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475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54732</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279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85</xdr:row>
      <xdr:rowOff>54732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09662"/>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128512</xdr:rowOff>
    </xdr:from>
    <xdr:to>
      <xdr:col>64</xdr:col>
      <xdr:colOff>152400</xdr:colOff>
      <xdr:row>84</xdr:row>
      <xdr:rowOff>58662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68839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日現在の職員数のうち一般会計所属職員数（定員管理調査）は</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名（△</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％）であり、先に「人件費・物件費等の状況」で示した通り、弥彦村の人口についても年度末比較で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％減少している。分母である弥彦村人口の減少率が大きいことから、人口千人当たり職員数は昨年度より</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人の微増となった。職員数は定数まで採用する方針がとられているため、今後も人口の減少に合わせて増加してくことが見込まれる。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58103</xdr:rowOff>
    </xdr:from>
    <xdr:to>
      <xdr:col>81</xdr:col>
      <xdr:colOff>44450</xdr:colOff>
      <xdr:row>59</xdr:row>
      <xdr:rowOff>61119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73653"/>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58103</xdr:rowOff>
    </xdr:from>
    <xdr:to>
      <xdr:col>77</xdr:col>
      <xdr:colOff>44450</xdr:colOff>
      <xdr:row>59</xdr:row>
      <xdr:rowOff>58706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73653"/>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58706</xdr:rowOff>
    </xdr:from>
    <xdr:to>
      <xdr:col>72</xdr:col>
      <xdr:colOff>203200</xdr:colOff>
      <xdr:row>59</xdr:row>
      <xdr:rowOff>59913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7425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9843</xdr:rowOff>
    </xdr:from>
    <xdr:to>
      <xdr:col>68</xdr:col>
      <xdr:colOff>152400</xdr:colOff>
      <xdr:row>59</xdr:row>
      <xdr:rowOff>59913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25393"/>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10319</xdr:rowOff>
    </xdr:from>
    <xdr:to>
      <xdr:col>81</xdr:col>
      <xdr:colOff>95250</xdr:colOff>
      <xdr:row>59</xdr:row>
      <xdr:rowOff>111919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103046</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4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7303</xdr:rowOff>
    </xdr:from>
    <xdr:to>
      <xdr:col>77</xdr:col>
      <xdr:colOff>95250</xdr:colOff>
      <xdr:row>59</xdr:row>
      <xdr:rowOff>108903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119080</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9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7906</xdr:rowOff>
    </xdr:from>
    <xdr:to>
      <xdr:col>73</xdr:col>
      <xdr:colOff>44450</xdr:colOff>
      <xdr:row>59</xdr:row>
      <xdr:rowOff>109506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119683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9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9113</xdr:rowOff>
    </xdr:from>
    <xdr:to>
      <xdr:col>68</xdr:col>
      <xdr:colOff>203200</xdr:colOff>
      <xdr:row>59</xdr:row>
      <xdr:rowOff>110713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120890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9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130493</xdr:rowOff>
    </xdr:from>
    <xdr:to>
      <xdr:col>64</xdr:col>
      <xdr:colOff>152400</xdr:colOff>
      <xdr:row>59</xdr:row>
      <xdr:rowOff>60643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70820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令和元年度の実質公債費比率は、</a:t>
          </a:r>
          <a:r>
            <a:rPr kumimoji="1" lang="en-US" altLang="ja-JP" sz="1000">
              <a:latin typeface="ＭＳ Ｐゴシック" panose="020B0600070205080204" pitchFamily="50" charset="-128"/>
              <a:ea typeface="ＭＳ Ｐゴシック" panose="020B0600070205080204" pitchFamily="50" charset="-128"/>
            </a:rPr>
            <a:t>14.5</a:t>
          </a:r>
          <a:r>
            <a:rPr kumimoji="1" lang="ja-JP" altLang="en-US" sz="1000">
              <a:latin typeface="ＭＳ Ｐゴシック" panose="020B0600070205080204" pitchFamily="50" charset="-128"/>
              <a:ea typeface="ＭＳ Ｐゴシック" panose="020B0600070205080204" pitchFamily="50" charset="-128"/>
            </a:rPr>
            <a:t>％と昨年度から</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ポイントの減となった。償還方法を元金均等に切り替えてからのピークが平成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年度から令和２年度に到来しているため、元金償還金が高止まりしている（</a:t>
          </a:r>
          <a:r>
            <a:rPr kumimoji="1" lang="en-US" altLang="ja-JP" sz="1000">
              <a:latin typeface="ＭＳ Ｐゴシック" panose="020B0600070205080204" pitchFamily="50" charset="-128"/>
              <a:ea typeface="ＭＳ Ｐゴシック" panose="020B0600070205080204" pitchFamily="50" charset="-128"/>
            </a:rPr>
            <a:t>390,783</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392,936</a:t>
          </a:r>
          <a:r>
            <a:rPr kumimoji="1" lang="ja-JP" altLang="en-US" sz="1000">
              <a:latin typeface="ＭＳ Ｐゴシック" panose="020B0600070205080204" pitchFamily="50" charset="-128"/>
              <a:ea typeface="ＭＳ Ｐゴシック" panose="020B0600070205080204" pitchFamily="50" charset="-128"/>
            </a:rPr>
            <a:t>千円）。公営企業債充当繰入金については、下水道事業債の減少を反映して前年度比で大幅に減少している（</a:t>
          </a:r>
          <a:r>
            <a:rPr kumimoji="1" lang="en-US" altLang="ja-JP" sz="1000">
              <a:latin typeface="ＭＳ Ｐゴシック" panose="020B0600070205080204" pitchFamily="50" charset="-128"/>
              <a:ea typeface="ＭＳ Ｐゴシック" panose="020B0600070205080204" pitchFamily="50" charset="-128"/>
            </a:rPr>
            <a:t>238,703</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186,989</a:t>
          </a:r>
          <a:r>
            <a:rPr kumimoji="1" lang="ja-JP" altLang="en-US" sz="1000">
              <a:latin typeface="ＭＳ Ｐゴシック" panose="020B0600070205080204" pitchFamily="50" charset="-128"/>
              <a:ea typeface="ＭＳ Ｐゴシック" panose="020B0600070205080204" pitchFamily="50" charset="-128"/>
            </a:rPr>
            <a:t>千円）</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分子の増減率については△</a:t>
          </a:r>
          <a:r>
            <a:rPr kumimoji="1" lang="en-US" altLang="ja-JP" sz="1000">
              <a:latin typeface="ＭＳ Ｐゴシック" panose="020B0600070205080204" pitchFamily="50" charset="-128"/>
              <a:ea typeface="ＭＳ Ｐゴシック" panose="020B0600070205080204" pitchFamily="50" charset="-128"/>
            </a:rPr>
            <a:t>14.59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341,990</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292,098</a:t>
          </a:r>
          <a:r>
            <a:rPr kumimoji="1" lang="ja-JP" altLang="en-US" sz="1000">
              <a:latin typeface="ＭＳ Ｐゴシック" panose="020B0600070205080204" pitchFamily="50" charset="-128"/>
              <a:ea typeface="ＭＳ Ｐゴシック" panose="020B0600070205080204" pitchFamily="50" charset="-128"/>
            </a:rPr>
            <a:t>千円）であるのに対し、分母の増減率は△</a:t>
          </a:r>
          <a:r>
            <a:rPr kumimoji="1" lang="en-US" altLang="ja-JP" sz="1000">
              <a:latin typeface="ＭＳ Ｐゴシック" panose="020B0600070205080204" pitchFamily="50" charset="-128"/>
              <a:ea typeface="ＭＳ Ｐゴシック" panose="020B0600070205080204" pitchFamily="50" charset="-128"/>
            </a:rPr>
            <a:t>1.66</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2,204,103</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2,167,480</a:t>
          </a:r>
          <a:r>
            <a:rPr kumimoji="1" lang="ja-JP" altLang="en-US" sz="1000">
              <a:latin typeface="ＭＳ Ｐゴシック" panose="020B0600070205080204" pitchFamily="50" charset="-128"/>
              <a:ea typeface="ＭＳ Ｐゴシック" panose="020B0600070205080204" pitchFamily="50" charset="-128"/>
            </a:rPr>
            <a:t>千円）であったことから、単年度の実質公債費比率は</a:t>
          </a:r>
          <a:r>
            <a:rPr kumimoji="1" lang="en-US" altLang="ja-JP" sz="1000">
              <a:latin typeface="ＭＳ Ｐゴシック" panose="020B0600070205080204" pitchFamily="50" charset="-128"/>
              <a:ea typeface="ＭＳ Ｐゴシック" panose="020B0600070205080204" pitchFamily="50" charset="-128"/>
            </a:rPr>
            <a:t>15.5</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13.5</a:t>
          </a:r>
          <a:r>
            <a:rPr kumimoji="1" lang="ja-JP" altLang="en-US" sz="1000">
              <a:latin typeface="ＭＳ Ｐゴシック" panose="020B0600070205080204" pitchFamily="50" charset="-128"/>
              <a:ea typeface="ＭＳ Ｐゴシック" panose="020B0600070205080204" pitchFamily="50" charset="-128"/>
            </a:rPr>
            <a:t>％と減少している。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一般会計の償還ベースが令和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年度以降から落ち始めるため、令和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年度についても横ばいとなる見込みである。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116840</xdr:rowOff>
    </xdr:from>
    <xdr:to>
      <xdr:col>81</xdr:col>
      <xdr:colOff>44450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6606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97536</xdr:rowOff>
    </xdr:from>
    <xdr:to>
      <xdr:col>77</xdr:col>
      <xdr:colOff>44450</xdr:colOff>
      <xdr:row>44</xdr:row>
      <xdr:rowOff>145796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6413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49276</xdr:rowOff>
    </xdr:from>
    <xdr:to>
      <xdr:col>72</xdr:col>
      <xdr:colOff>203200</xdr:colOff>
      <xdr:row>44</xdr:row>
      <xdr:rowOff>97536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5930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49276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66040</xdr:rowOff>
    </xdr:from>
    <xdr:to>
      <xdr:col>81</xdr:col>
      <xdr:colOff>95250</xdr:colOff>
      <xdr:row>44</xdr:row>
      <xdr:rowOff>167640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133367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94996</xdr:rowOff>
    </xdr:from>
    <xdr:to>
      <xdr:col>77</xdr:col>
      <xdr:colOff>95250</xdr:colOff>
      <xdr:row>45</xdr:row>
      <xdr:rowOff>25146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9923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72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46736</xdr:rowOff>
    </xdr:from>
    <xdr:to>
      <xdr:col>73</xdr:col>
      <xdr:colOff>44450</xdr:colOff>
      <xdr:row>44</xdr:row>
      <xdr:rowOff>148336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133113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160274</xdr:rowOff>
    </xdr:from>
    <xdr:to>
      <xdr:col>64</xdr:col>
      <xdr:colOff>152400</xdr:colOff>
      <xdr:row>44</xdr:row>
      <xdr:rowOff>90424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75201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令和元年度末における一般会計債残高は</a:t>
          </a:r>
          <a:r>
            <a:rPr kumimoji="1" lang="en-US" altLang="ja-JP" sz="1100">
              <a:latin typeface="ＭＳ Ｐゴシック" panose="020B0600070205080204" pitchFamily="50" charset="-128"/>
              <a:ea typeface="ＭＳ Ｐゴシック" panose="020B0600070205080204" pitchFamily="50" charset="-128"/>
            </a:rPr>
            <a:t>3,051,137</a:t>
          </a:r>
          <a:r>
            <a:rPr kumimoji="1" lang="ja-JP" altLang="en-US" sz="1100">
              <a:latin typeface="ＭＳ Ｐゴシック" panose="020B0600070205080204" pitchFamily="50" charset="-128"/>
              <a:ea typeface="ＭＳ Ｐゴシック" panose="020B0600070205080204" pitchFamily="50" charset="-128"/>
            </a:rPr>
            <a:t>千円と昨年度より</a:t>
          </a:r>
          <a:r>
            <a:rPr kumimoji="1" lang="en-US" altLang="ja-JP" sz="1100">
              <a:latin typeface="ＭＳ Ｐゴシック" panose="020B0600070205080204" pitchFamily="50" charset="-128"/>
              <a:ea typeface="ＭＳ Ｐゴシック" panose="020B0600070205080204" pitchFamily="50" charset="-128"/>
            </a:rPr>
            <a:t>23,920</a:t>
          </a:r>
          <a:r>
            <a:rPr kumimoji="1" lang="ja-JP" altLang="en-US" sz="1100">
              <a:latin typeface="ＭＳ Ｐゴシック" panose="020B0600070205080204" pitchFamily="50" charset="-128"/>
              <a:ea typeface="ＭＳ Ｐゴシック" panose="020B0600070205080204" pitchFamily="50" charset="-128"/>
            </a:rPr>
            <a:t>千円の増額となっている。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公営企業債等繰入見込み額については</a:t>
          </a:r>
          <a:r>
            <a:rPr kumimoji="1" lang="en-US" altLang="ja-JP" sz="1100">
              <a:latin typeface="ＭＳ Ｐゴシック" panose="020B0600070205080204" pitchFamily="50" charset="-128"/>
              <a:ea typeface="ＭＳ Ｐゴシック" panose="020B0600070205080204" pitchFamily="50" charset="-128"/>
            </a:rPr>
            <a:t>1,868,822</a:t>
          </a:r>
          <a:r>
            <a:rPr kumimoji="1" lang="ja-JP" altLang="en-US" sz="1100">
              <a:latin typeface="ＭＳ Ｐゴシック" panose="020B0600070205080204" pitchFamily="50" charset="-128"/>
              <a:ea typeface="ＭＳ Ｐゴシック" panose="020B0600070205080204" pitchFamily="50" charset="-128"/>
            </a:rPr>
            <a:t>千円と前年度より</a:t>
          </a:r>
          <a:r>
            <a:rPr kumimoji="1" lang="en-US" altLang="ja-JP" sz="1100">
              <a:latin typeface="ＭＳ Ｐゴシック" panose="020B0600070205080204" pitchFamily="50" charset="-128"/>
              <a:ea typeface="ＭＳ Ｐゴシック" panose="020B0600070205080204" pitchFamily="50" charset="-128"/>
            </a:rPr>
            <a:t>318,096</a:t>
          </a:r>
          <a:r>
            <a:rPr kumimoji="1" lang="ja-JP" altLang="en-US" sz="1100">
              <a:latin typeface="ＭＳ Ｐゴシック" panose="020B0600070205080204" pitchFamily="50" charset="-128"/>
              <a:ea typeface="ＭＳ Ｐゴシック" panose="020B0600070205080204" pitchFamily="50" charset="-128"/>
            </a:rPr>
            <a:t>千円の大幅な減額となった。さらに下水道事業債残高が令和元年度については前年度から</a:t>
          </a:r>
          <a:r>
            <a:rPr kumimoji="1" lang="en-US" altLang="ja-JP" sz="1100">
              <a:latin typeface="ＭＳ Ｐゴシック" panose="020B0600070205080204" pitchFamily="50" charset="-128"/>
              <a:ea typeface="ＭＳ Ｐゴシック" panose="020B0600070205080204" pitchFamily="50" charset="-128"/>
            </a:rPr>
            <a:t>188,696</a:t>
          </a:r>
          <a:r>
            <a:rPr kumimoji="1" lang="ja-JP" altLang="en-US" sz="1100">
              <a:latin typeface="ＭＳ Ｐゴシック" panose="020B0600070205080204" pitchFamily="50" charset="-128"/>
              <a:ea typeface="ＭＳ Ｐゴシック" panose="020B0600070205080204" pitchFamily="50" charset="-128"/>
            </a:rPr>
            <a:t>千円減少の</a:t>
          </a:r>
          <a:r>
            <a:rPr kumimoji="1" lang="en-US" altLang="ja-JP" sz="1100">
              <a:latin typeface="ＭＳ Ｐゴシック" panose="020B0600070205080204" pitchFamily="50" charset="-128"/>
              <a:ea typeface="ＭＳ Ｐゴシック" panose="020B0600070205080204" pitchFamily="50" charset="-128"/>
            </a:rPr>
            <a:t>2,844,479</a:t>
          </a:r>
          <a:r>
            <a:rPr kumimoji="1" lang="ja-JP" altLang="en-US" sz="1100">
              <a:latin typeface="ＭＳ Ｐゴシック" panose="020B0600070205080204" pitchFamily="50" charset="-128"/>
              <a:ea typeface="ＭＳ Ｐゴシック" panose="020B0600070205080204" pitchFamily="50" charset="-128"/>
            </a:rPr>
            <a:t>千円と順調に償還が進んでいる。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将来負担比率は今後も減少していく見込みである。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137287</xdr:rowOff>
    </xdr:from>
    <xdr:to>
      <xdr:col>81</xdr:col>
      <xdr:colOff>44450</xdr:colOff>
      <xdr:row>18</xdr:row>
      <xdr:rowOff>24955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3051937"/>
          <a:ext cx="8382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24955</xdr:rowOff>
    </xdr:from>
    <xdr:to>
      <xdr:col>77</xdr:col>
      <xdr:colOff>44450</xdr:colOff>
      <xdr:row>18</xdr:row>
      <xdr:rowOff>90710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3111055"/>
          <a:ext cx="889000" cy="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90710</xdr:rowOff>
    </xdr:from>
    <xdr:to>
      <xdr:col>72</xdr:col>
      <xdr:colOff>203200</xdr:colOff>
      <xdr:row>18</xdr:row>
      <xdr:rowOff>149225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3176810"/>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149225</xdr:rowOff>
    </xdr:from>
    <xdr:to>
      <xdr:col>68</xdr:col>
      <xdr:colOff>152400</xdr:colOff>
      <xdr:row>19</xdr:row>
      <xdr:rowOff>67056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323532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86487</xdr:rowOff>
    </xdr:from>
    <xdr:to>
      <xdr:col>81</xdr:col>
      <xdr:colOff>95250</xdr:colOff>
      <xdr:row>18</xdr:row>
      <xdr:rowOff>16637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58564</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97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145605</xdr:rowOff>
    </xdr:from>
    <xdr:to>
      <xdr:col>77</xdr:col>
      <xdr:colOff>95250</xdr:colOff>
      <xdr:row>18</xdr:row>
      <xdr:rowOff>75755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30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60532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146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39910</xdr:rowOff>
    </xdr:from>
    <xdr:to>
      <xdr:col>73</xdr:col>
      <xdr:colOff>44450</xdr:colOff>
      <xdr:row>18</xdr:row>
      <xdr:rowOff>141510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31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126287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2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98425</xdr:rowOff>
    </xdr:from>
    <xdr:to>
      <xdr:col>68</xdr:col>
      <xdr:colOff>203200</xdr:colOff>
      <xdr:row>19</xdr:row>
      <xdr:rowOff>28575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13352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16256</xdr:rowOff>
    </xdr:from>
    <xdr:to>
      <xdr:col>64</xdr:col>
      <xdr:colOff>152400</xdr:colOff>
      <xdr:row>19</xdr:row>
      <xdr:rowOff>117856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102633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3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8,000
7,978
25.17
4,508,746
4,327,175
159,582
2,496,554
3,051,137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人件費の経常一般支出が</a:t>
          </a:r>
          <a:r>
            <a:rPr kumimoji="1" lang="en-US" altLang="ja-JP" sz="1300">
              <a:latin typeface="ＭＳ Ｐゴシック" panose="020B0600070205080204" pitchFamily="50" charset="-128"/>
              <a:ea typeface="ＭＳ Ｐゴシック" panose="020B0600070205080204" pitchFamily="50" charset="-128"/>
            </a:rPr>
            <a:t>439,952</a:t>
          </a:r>
          <a:r>
            <a:rPr kumimoji="1" lang="ja-JP" altLang="en-US" sz="1300">
              <a:latin typeface="ＭＳ Ｐゴシック" panose="020B0600070205080204" pitchFamily="50" charset="-128"/>
              <a:ea typeface="ＭＳ Ｐゴシック" panose="020B0600070205080204" pitchFamily="50" charset="-128"/>
            </a:rPr>
            <a:t>千円であり、前年度の</a:t>
          </a:r>
          <a:r>
            <a:rPr kumimoji="1" lang="en-US" altLang="ja-JP" sz="1300">
              <a:latin typeface="ＭＳ Ｐゴシック" panose="020B0600070205080204" pitchFamily="50" charset="-128"/>
              <a:ea typeface="ＭＳ Ｐゴシック" panose="020B0600070205080204" pitchFamily="50" charset="-128"/>
            </a:rPr>
            <a:t>410,805</a:t>
          </a:r>
          <a:r>
            <a:rPr kumimoji="1" lang="ja-JP" altLang="en-US" sz="1300">
              <a:latin typeface="ＭＳ Ｐゴシック" panose="020B0600070205080204" pitchFamily="50" charset="-128"/>
              <a:ea typeface="ＭＳ Ｐゴシック" panose="020B0600070205080204" pitchFamily="50" charset="-128"/>
            </a:rPr>
            <a:t>千円から増加した形となった。臨時一般財源であるふるさと納税充当額が増加した一方で（</a:t>
          </a:r>
          <a:r>
            <a:rPr kumimoji="1" lang="en-US" altLang="ja-JP" sz="1300">
              <a:latin typeface="ＭＳ Ｐゴシック" panose="020B0600070205080204" pitchFamily="50" charset="-128"/>
              <a:ea typeface="ＭＳ Ｐゴシック" panose="020B0600070205080204" pitchFamily="50" charset="-128"/>
            </a:rPr>
            <a:t>25,973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92,947</a:t>
          </a:r>
          <a:r>
            <a:rPr kumimoji="1" lang="ja-JP" altLang="en-US" sz="1300">
              <a:latin typeface="ＭＳ Ｐゴシック" panose="020B0600070205080204" pitchFamily="50" charset="-128"/>
              <a:ea typeface="ＭＳ Ｐゴシック" panose="020B0600070205080204" pitchFamily="50" charset="-128"/>
            </a:rPr>
            <a:t>千円）、経常特定財源の児童福祉施設使用料の物件費充当に伴っての減（</a:t>
          </a:r>
          <a:r>
            <a:rPr kumimoji="1" lang="en-US" altLang="ja-JP" sz="1300">
              <a:latin typeface="ＭＳ Ｐゴシック" panose="020B0600070205080204" pitchFamily="50" charset="-128"/>
              <a:ea typeface="ＭＳ Ｐゴシック" panose="020B0600070205080204" pitchFamily="50" charset="-128"/>
            </a:rPr>
            <a:t>56,932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千円）と寄附金積立基金充当額の減（</a:t>
          </a:r>
          <a:r>
            <a:rPr kumimoji="1" lang="en-US" altLang="ja-JP" sz="1300">
              <a:latin typeface="ＭＳ Ｐゴシック" panose="020B0600070205080204" pitchFamily="50" charset="-128"/>
              <a:ea typeface="ＭＳ Ｐゴシック" panose="020B0600070205080204" pitchFamily="50" charset="-128"/>
            </a:rPr>
            <a:t>35,710</a:t>
          </a:r>
          <a:r>
            <a:rPr kumimoji="1" lang="ja-JP" altLang="en-US" sz="1300">
              <a:latin typeface="ＭＳ Ｐゴシック" panose="020B0600070205080204" pitchFamily="50" charset="-128"/>
              <a:ea typeface="ＭＳ Ｐゴシック" panose="020B0600070205080204" pitchFamily="50" charset="-128"/>
            </a:rPr>
            <a:t>千円）があったため、総じて経常一般支出が増加する形となった。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146594</xdr:rowOff>
    </xdr:from>
    <xdr:to>
      <xdr:col>24</xdr:col>
      <xdr:colOff>25400</xdr:colOff>
      <xdr:row>41</xdr:row>
      <xdr:rowOff>63319</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975894"/>
          <a:ext cx="0" cy="111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35396</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63319</xdr:rowOff>
    </xdr:from>
    <xdr:to>
      <xdr:col>24</xdr:col>
      <xdr:colOff>114300</xdr:colOff>
      <xdr:row>41</xdr:row>
      <xdr:rowOff>63319</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9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61521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7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146594</xdr:rowOff>
    </xdr:from>
    <xdr:to>
      <xdr:col>24</xdr:col>
      <xdr:colOff>114300</xdr:colOff>
      <xdr:row>34</xdr:row>
      <xdr:rowOff>146594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97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166189</xdr:rowOff>
    </xdr:from>
    <xdr:to>
      <xdr:col>24</xdr:col>
      <xdr:colOff>25400</xdr:colOff>
      <xdr:row>35</xdr:row>
      <xdr:rowOff>73116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9548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108693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5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136616</xdr:rowOff>
    </xdr:from>
    <xdr:to>
      <xdr:col>24</xdr:col>
      <xdr:colOff>76200</xdr:colOff>
      <xdr:row>38</xdr:row>
      <xdr:rowOff>66766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128633</xdr:rowOff>
    </xdr:from>
    <xdr:to>
      <xdr:col>19</xdr:col>
      <xdr:colOff>187325</xdr:colOff>
      <xdr:row>34</xdr:row>
      <xdr:rowOff>166189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6483"/>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103958</xdr:rowOff>
    </xdr:from>
    <xdr:to>
      <xdr:col>20</xdr:col>
      <xdr:colOff>38100</xdr:colOff>
      <xdr:row>38</xdr:row>
      <xdr:rowOff>34108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18886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128633</xdr:rowOff>
    </xdr:from>
    <xdr:to>
      <xdr:col>15</xdr:col>
      <xdr:colOff>98425</xdr:colOff>
      <xdr:row>34</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86483"/>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103958</xdr:rowOff>
    </xdr:from>
    <xdr:to>
      <xdr:col>15</xdr:col>
      <xdr:colOff>149225</xdr:colOff>
      <xdr:row>38</xdr:row>
      <xdr:rowOff>34108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18886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159657</xdr:rowOff>
    </xdr:from>
    <xdr:to>
      <xdr:col>11</xdr:col>
      <xdr:colOff>9525</xdr:colOff>
      <xdr:row>35</xdr:row>
      <xdr:rowOff>138430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8895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90896</xdr:rowOff>
    </xdr:from>
    <xdr:to>
      <xdr:col>11</xdr:col>
      <xdr:colOff>60325</xdr:colOff>
      <xdr:row>38</xdr:row>
      <xdr:rowOff>21045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5823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22316</xdr:rowOff>
    </xdr:from>
    <xdr:to>
      <xdr:col>24</xdr:col>
      <xdr:colOff>76200</xdr:colOff>
      <xdr:row>35</xdr:row>
      <xdr:rowOff>123916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102343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3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115389</xdr:rowOff>
    </xdr:from>
    <xdr:to>
      <xdr:col>20</xdr:col>
      <xdr:colOff>38100</xdr:colOff>
      <xdr:row>35</xdr:row>
      <xdr:rowOff>45539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55716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1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77833</xdr:rowOff>
    </xdr:from>
    <xdr:to>
      <xdr:col>15</xdr:col>
      <xdr:colOff>149225</xdr:colOff>
      <xdr:row>34</xdr:row>
      <xdr:rowOff>7983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18160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108857</xdr:rowOff>
    </xdr:from>
    <xdr:to>
      <xdr:col>11</xdr:col>
      <xdr:colOff>60325</xdr:colOff>
      <xdr:row>35</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物件費に係る経常一般財源支出は昨年度から</a:t>
          </a:r>
          <a:r>
            <a:rPr kumimoji="1" lang="en-US" altLang="ja-JP" sz="1300">
              <a:latin typeface="ＭＳ Ｐゴシック" panose="020B0600070205080204" pitchFamily="50" charset="-128"/>
              <a:ea typeface="ＭＳ Ｐゴシック" panose="020B0600070205080204" pitchFamily="50" charset="-128"/>
            </a:rPr>
            <a:t>17,161</a:t>
          </a:r>
          <a:r>
            <a:rPr kumimoji="1" lang="ja-JP" altLang="en-US" sz="1300">
              <a:latin typeface="ＭＳ Ｐゴシック" panose="020B0600070205080204" pitchFamily="50" charset="-128"/>
              <a:ea typeface="ＭＳ Ｐゴシック" panose="020B0600070205080204" pitchFamily="50" charset="-128"/>
            </a:rPr>
            <a:t>千円減額の</a:t>
          </a:r>
          <a:r>
            <a:rPr kumimoji="1" lang="en-US" altLang="ja-JP" sz="1300">
              <a:latin typeface="ＭＳ Ｐゴシック" panose="020B0600070205080204" pitchFamily="50" charset="-128"/>
              <a:ea typeface="ＭＳ Ｐゴシック" panose="020B0600070205080204" pitchFamily="50" charset="-128"/>
            </a:rPr>
            <a:t>404,236</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公共施設の維持管理経費や、各種業務委託料および事務機器のリース料などは経常経費であるため、経費削減に努め適正な水準を維持していきたい。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xdr:rowOff>
    </xdr:from>
    <xdr:to>
      <xdr:col>82</xdr:col>
      <xdr:colOff>107950</xdr:colOff>
      <xdr:row>16</xdr:row>
      <xdr:rowOff>41275</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501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41275</xdr:rowOff>
    </xdr:from>
    <xdr:to>
      <xdr:col>78</xdr:col>
      <xdr:colOff>69850</xdr:colOff>
      <xdr:row>16</xdr:row>
      <xdr:rowOff>98425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84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69850</xdr:rowOff>
    </xdr:from>
    <xdr:to>
      <xdr:col>73</xdr:col>
      <xdr:colOff>180975</xdr:colOff>
      <xdr:row>16</xdr:row>
      <xdr:rowOff>98425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13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64135</xdr:rowOff>
    </xdr:from>
    <xdr:to>
      <xdr:col>69</xdr:col>
      <xdr:colOff>92075</xdr:colOff>
      <xdr:row>16</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7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127635</xdr:rowOff>
    </xdr:from>
    <xdr:to>
      <xdr:col>82</xdr:col>
      <xdr:colOff>158750</xdr:colOff>
      <xdr:row>16</xdr:row>
      <xdr:rowOff>57785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99712</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161925</xdr:rowOff>
    </xdr:from>
    <xdr:to>
      <xdr:col>78</xdr:col>
      <xdr:colOff>120650</xdr:colOff>
      <xdr:row>16</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47625</xdr:rowOff>
    </xdr:from>
    <xdr:to>
      <xdr:col>74</xdr:col>
      <xdr:colOff>31750</xdr:colOff>
      <xdr:row>16</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xdr:rowOff>
    </xdr:from>
    <xdr:to>
      <xdr:col>65</xdr:col>
      <xdr:colOff>53975</xdr:colOff>
      <xdr:row>16</xdr:row>
      <xdr:rowOff>114935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99712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扶助費に係る経常一般支出が前年度から</a:t>
          </a:r>
          <a:r>
            <a:rPr kumimoji="1" lang="en-US" altLang="ja-JP" sz="1300">
              <a:latin typeface="ＭＳ Ｐゴシック" panose="020B0600070205080204" pitchFamily="50" charset="-128"/>
              <a:ea typeface="ＭＳ Ｐゴシック" panose="020B0600070205080204" pitchFamily="50" charset="-128"/>
            </a:rPr>
            <a:t>9,162</a:t>
          </a:r>
          <a:r>
            <a:rPr kumimoji="1" lang="ja-JP" altLang="en-US" sz="1300">
              <a:latin typeface="ＭＳ Ｐゴシック" panose="020B0600070205080204" pitchFamily="50" charset="-128"/>
              <a:ea typeface="ＭＳ Ｐゴシック" panose="020B0600070205080204" pitchFamily="50" charset="-128"/>
            </a:rPr>
            <a:t>千円減額の</a:t>
          </a:r>
          <a:r>
            <a:rPr kumimoji="1" lang="en-US" altLang="ja-JP" sz="1300">
              <a:latin typeface="ＭＳ Ｐゴシック" panose="020B0600070205080204" pitchFamily="50" charset="-128"/>
              <a:ea typeface="ＭＳ Ｐゴシック" panose="020B0600070205080204" pitchFamily="50" charset="-128"/>
            </a:rPr>
            <a:t>79,051</a:t>
          </a:r>
          <a:r>
            <a:rPr kumimoji="1" lang="ja-JP" altLang="en-US" sz="1300">
              <a:latin typeface="ＭＳ Ｐゴシック" panose="020B0600070205080204" pitchFamily="50" charset="-128"/>
              <a:ea typeface="ＭＳ Ｐゴシック" panose="020B0600070205080204" pitchFamily="50" charset="-128"/>
            </a:rPr>
            <a:t>千円となっており、臨時一般財源であるふるさと納税を充当（</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5,519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16,701</a:t>
          </a:r>
          <a:r>
            <a:rPr kumimoji="1" lang="ja-JP" altLang="en-US" sz="1300">
              <a:latin typeface="ＭＳ Ｐゴシック" panose="020B0600070205080204" pitchFamily="50" charset="-128"/>
              <a:ea typeface="ＭＳ Ｐゴシック" panose="020B0600070205080204" pitchFamily="50" charset="-128"/>
            </a:rPr>
            <a:t>千円）している。扶助費は国補助事業費の動向の影響を受けやすいが、低水準を維持することが望ましい。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その他の数値に影響するものとして、維持修繕費・特別会計への操出金に係る経常一般支出がある。操出金については</a:t>
          </a:r>
          <a:r>
            <a:rPr kumimoji="1" lang="en-US" altLang="ja-JP" sz="1300">
              <a:latin typeface="ＭＳ Ｐゴシック" panose="020B0600070205080204" pitchFamily="50" charset="-128"/>
              <a:ea typeface="ＭＳ Ｐゴシック" panose="020B0600070205080204" pitchFamily="50" charset="-128"/>
            </a:rPr>
            <a:t>22,424</a:t>
          </a:r>
          <a:r>
            <a:rPr kumimoji="1" lang="ja-JP" altLang="en-US" sz="1300">
              <a:latin typeface="ＭＳ Ｐゴシック" panose="020B0600070205080204" pitchFamily="50" charset="-128"/>
              <a:ea typeface="ＭＳ Ｐゴシック" panose="020B0600070205080204" pitchFamily="50" charset="-128"/>
            </a:rPr>
            <a:t>千円減額の</a:t>
          </a:r>
          <a:r>
            <a:rPr kumimoji="1" lang="en-US" altLang="ja-JP" sz="1300">
              <a:latin typeface="ＭＳ Ｐゴシック" panose="020B0600070205080204" pitchFamily="50" charset="-128"/>
              <a:ea typeface="ＭＳ Ｐゴシック" panose="020B0600070205080204" pitchFamily="50" charset="-128"/>
            </a:rPr>
            <a:t>180,200</a:t>
          </a:r>
          <a:r>
            <a:rPr kumimoji="1" lang="ja-JP" altLang="en-US" sz="1300">
              <a:latin typeface="ＭＳ Ｐゴシック" panose="020B0600070205080204" pitchFamily="50" charset="-128"/>
              <a:ea typeface="ＭＳ Ｐゴシック" panose="020B0600070205080204" pitchFamily="50" charset="-128"/>
            </a:rPr>
            <a:t>千円で、維持修繕費は</a:t>
          </a:r>
          <a:r>
            <a:rPr kumimoji="1" lang="en-US" altLang="ja-JP" sz="1300">
              <a:latin typeface="ＭＳ Ｐゴシック" panose="020B0600070205080204" pitchFamily="50" charset="-128"/>
              <a:ea typeface="ＭＳ Ｐゴシック" panose="020B0600070205080204" pitchFamily="50" charset="-128"/>
            </a:rPr>
            <a:t>19,107</a:t>
          </a:r>
          <a:r>
            <a:rPr kumimoji="1" lang="ja-JP" altLang="en-US" sz="1300">
              <a:latin typeface="ＭＳ Ｐゴシック" panose="020B0600070205080204" pitchFamily="50" charset="-128"/>
              <a:ea typeface="ＭＳ Ｐゴシック" panose="020B0600070205080204" pitchFamily="50" charset="-128"/>
            </a:rPr>
            <a:t>千円減額の</a:t>
          </a:r>
          <a:r>
            <a:rPr kumimoji="1" lang="en-US" altLang="ja-JP" sz="1300">
              <a:latin typeface="ＭＳ Ｐゴシック" panose="020B0600070205080204" pitchFamily="50" charset="-128"/>
              <a:ea typeface="ＭＳ Ｐゴシック" panose="020B0600070205080204" pitchFamily="50" charset="-128"/>
            </a:rPr>
            <a:t>43,693</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年度の記録的な降雪により、除排雪経費が著しく増大した一方で、平成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年度以降は維持修繕費の減額の決算により、指標が例年以上に下がった。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124714</xdr:rowOff>
    </xdr:from>
    <xdr:to>
      <xdr:col>82</xdr:col>
      <xdr:colOff>107950</xdr:colOff>
      <xdr:row>56</xdr:row>
      <xdr:rowOff>30988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544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321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41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40132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27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90441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151638</xdr:rowOff>
    </xdr:from>
    <xdr:to>
      <xdr:col>78</xdr:col>
      <xdr:colOff>120650</xdr:colOff>
      <xdr:row>56</xdr:row>
      <xdr:rowOff>81788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91965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補助費等に係る経常一般支出は</a:t>
          </a:r>
          <a:r>
            <a:rPr kumimoji="1" lang="en-US" altLang="ja-JP" sz="1200">
              <a:latin typeface="ＭＳ Ｐゴシック" panose="020B0600070205080204" pitchFamily="50" charset="-128"/>
              <a:ea typeface="ＭＳ Ｐゴシック" panose="020B0600070205080204" pitchFamily="50" charset="-128"/>
            </a:rPr>
            <a:t>25,668</a:t>
          </a:r>
          <a:r>
            <a:rPr kumimoji="1" lang="ja-JP" altLang="en-US" sz="1200">
              <a:latin typeface="ＭＳ Ｐゴシック" panose="020B0600070205080204" pitchFamily="50" charset="-128"/>
              <a:ea typeface="ＭＳ Ｐゴシック" panose="020B0600070205080204" pitchFamily="50" charset="-128"/>
            </a:rPr>
            <a:t>千円減額の</a:t>
          </a:r>
          <a:r>
            <a:rPr kumimoji="1" lang="en-US" altLang="ja-JP" sz="1200">
              <a:latin typeface="ＭＳ Ｐゴシック" panose="020B0600070205080204" pitchFamily="50" charset="-128"/>
              <a:ea typeface="ＭＳ Ｐゴシック" panose="020B0600070205080204" pitchFamily="50" charset="-128"/>
            </a:rPr>
            <a:t>585,941</a:t>
          </a:r>
          <a:r>
            <a:rPr kumimoji="1" lang="ja-JP" altLang="en-US" sz="1200">
              <a:latin typeface="ＭＳ Ｐゴシック" panose="020B0600070205080204" pitchFamily="50" charset="-128"/>
              <a:ea typeface="ＭＳ Ｐゴシック" panose="020B0600070205080204" pitchFamily="50" charset="-128"/>
            </a:rPr>
            <a:t>千円となっている。ふるさと納税充当額が減った一方で（Ｈ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38,366</a:t>
          </a:r>
          <a:r>
            <a:rPr kumimoji="1" lang="ja-JP" altLang="en-US" sz="1200">
              <a:latin typeface="ＭＳ Ｐゴシック" panose="020B0600070205080204" pitchFamily="50" charset="-128"/>
              <a:ea typeface="ＭＳ Ｐゴシック" panose="020B0600070205080204" pitchFamily="50" charset="-128"/>
            </a:rPr>
            <a:t>千円⇒Ｒ元：</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千円）、下水道事業会計操出金が</a:t>
          </a:r>
          <a:r>
            <a:rPr kumimoji="1" lang="en-US" altLang="ja-JP" sz="1200">
              <a:latin typeface="ＭＳ Ｐゴシック" panose="020B0600070205080204" pitchFamily="50" charset="-128"/>
              <a:ea typeface="ＭＳ Ｐゴシック" panose="020B0600070205080204" pitchFamily="50" charset="-128"/>
            </a:rPr>
            <a:t>230,699</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190,090</a:t>
          </a:r>
          <a:r>
            <a:rPr kumimoji="1" lang="ja-JP" altLang="en-US" sz="1200">
              <a:latin typeface="ＭＳ Ｐゴシック" panose="020B0600070205080204" pitchFamily="50" charset="-128"/>
              <a:ea typeface="ＭＳ Ｐゴシック" panose="020B0600070205080204" pitchFamily="50" charset="-128"/>
            </a:rPr>
            <a:t>千円と大幅に減少していることから減少傾向となっている。</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元に</a:t>
          </a:r>
          <a:r>
            <a:rPr kumimoji="1" lang="en-US" altLang="ja-JP" sz="1200">
              <a:latin typeface="ＭＳ Ｐゴシック" panose="020B0600070205080204" pitchFamily="50" charset="-128"/>
              <a:ea typeface="ＭＳ Ｐゴシック" panose="020B0600070205080204" pitchFamily="50" charset="-128"/>
            </a:rPr>
            <a:t>280.000</a:t>
          </a:r>
          <a:r>
            <a:rPr kumimoji="1" lang="ja-JP" altLang="en-US" sz="1200">
              <a:latin typeface="ＭＳ Ｐゴシック" panose="020B0600070205080204" pitchFamily="50" charset="-128"/>
              <a:ea typeface="ＭＳ Ｐゴシック" panose="020B0600070205080204" pitchFamily="50" charset="-128"/>
            </a:rPr>
            <a:t>千円を繰出している下水道事業会計操出金については</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６には</a:t>
          </a:r>
          <a:r>
            <a:rPr kumimoji="1" lang="en-US" altLang="ja-JP" sz="1200">
              <a:latin typeface="ＭＳ Ｐゴシック" panose="020B0600070205080204" pitchFamily="50" charset="-128"/>
              <a:ea typeface="ＭＳ Ｐゴシック" panose="020B0600070205080204" pitchFamily="50" charset="-128"/>
            </a:rPr>
            <a:t>230,000</a:t>
          </a:r>
          <a:r>
            <a:rPr kumimoji="1" lang="ja-JP" altLang="en-US" sz="1200">
              <a:latin typeface="ＭＳ Ｐゴシック" panose="020B0600070205080204" pitchFamily="50" charset="-128"/>
              <a:ea typeface="ＭＳ Ｐゴシック" panose="020B0600070205080204" pitchFamily="50" charset="-128"/>
            </a:rPr>
            <a:t>千円まで減少する見込みであり、指標も改善していくことが見込まれる。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133858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7792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133858</xdr:rowOff>
    </xdr:from>
    <xdr:to>
      <xdr:col>78</xdr:col>
      <xdr:colOff>69850</xdr:colOff>
      <xdr:row>40</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820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xdr:rowOff>
    </xdr:from>
    <xdr:to>
      <xdr:col>73</xdr:col>
      <xdr:colOff>180975</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866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28702</xdr:rowOff>
    </xdr:from>
    <xdr:to>
      <xdr:col>69</xdr:col>
      <xdr:colOff>92075</xdr:colOff>
      <xdr:row>40</xdr:row>
      <xdr:rowOff>17272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7152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128778</xdr:rowOff>
    </xdr:from>
    <xdr:to>
      <xdr:col>74</xdr:col>
      <xdr:colOff>31750</xdr:colOff>
      <xdr:row>40</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43705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137922</xdr:rowOff>
    </xdr:from>
    <xdr:to>
      <xdr:col>69</xdr:col>
      <xdr:colOff>142875</xdr:colOff>
      <xdr:row>40</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52849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公債費に係る経常一般支出は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億円台を維持してきたが、ここ数年は増加傾向にある（Ｈ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+11,382</a:t>
          </a:r>
          <a:r>
            <a:rPr kumimoji="1" lang="ja-JP" altLang="en-US" sz="1300">
              <a:latin typeface="ＭＳ Ｐゴシック" panose="020B0600070205080204" pitchFamily="50" charset="-128"/>
              <a:ea typeface="ＭＳ Ｐゴシック" panose="020B0600070205080204" pitchFamily="50" charset="-128"/>
            </a:rPr>
            <a:t>千円の</a:t>
          </a:r>
          <a:r>
            <a:rPr kumimoji="1" lang="en-US" altLang="ja-JP" sz="1300">
              <a:latin typeface="ＭＳ Ｐゴシック" panose="020B0600070205080204" pitchFamily="50" charset="-128"/>
              <a:ea typeface="ＭＳ Ｐゴシック" panose="020B0600070205080204" pitchFamily="50" charset="-128"/>
            </a:rPr>
            <a:t>365,783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元：前年度比</a:t>
          </a:r>
          <a:r>
            <a:rPr kumimoji="1" lang="en-US" altLang="ja-JP" sz="1300">
              <a:latin typeface="ＭＳ Ｐゴシック" panose="020B0600070205080204" pitchFamily="50" charset="-128"/>
              <a:ea typeface="ＭＳ Ｐゴシック" panose="020B0600070205080204" pitchFamily="50" charset="-128"/>
            </a:rPr>
            <a:t>+2,153</a:t>
          </a:r>
          <a:r>
            <a:rPr kumimoji="1" lang="ja-JP" altLang="en-US" sz="1300">
              <a:latin typeface="ＭＳ Ｐゴシック" panose="020B0600070205080204" pitchFamily="50" charset="-128"/>
              <a:ea typeface="ＭＳ Ｐゴシック" panose="020B0600070205080204" pitchFamily="50" charset="-128"/>
            </a:rPr>
            <a:t>千円の</a:t>
          </a:r>
          <a:r>
            <a:rPr kumimoji="1" lang="en-US" altLang="ja-JP" sz="1300">
              <a:latin typeface="ＭＳ Ｐゴシック" panose="020B0600070205080204" pitchFamily="50" charset="-128"/>
              <a:ea typeface="ＭＳ Ｐゴシック" panose="020B0600070205080204" pitchFamily="50" charset="-128"/>
            </a:rPr>
            <a:t>367,936</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返済方法を元金均等償還に切り替えているため元金が増加傾向となっている一方、利子は減少傾向にあり、公債費全体としては平成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年度～令和２年度をピークに令和３年度以降より下落傾向に転じることが見込まれる。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42418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39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37846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14987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公債費を除いた経常収支比率については、経常収支比率本体が類似団体平均とほぼ同水準であったのと同様、ほぼ同水準で推移している。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下水道事業会計繰出金が令和５，６年度にかけて大きく減少することに伴い、指数も大きく改善していくことが見込まれる。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2951460"/>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056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113285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0611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13160</xdr:rowOff>
    </xdr:from>
    <xdr:to>
      <xdr:col>29</xdr:col>
      <xdr:colOff>127000</xdr:colOff>
      <xdr:row>19</xdr:row>
      <xdr:rowOff>30497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18335"/>
          <a:ext cx="647700" cy="1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30497</xdr:rowOff>
    </xdr:from>
    <xdr:to>
      <xdr:col>26</xdr:col>
      <xdr:colOff>50800</xdr:colOff>
      <xdr:row>19</xdr:row>
      <xdr:rowOff>51400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5672"/>
          <a:ext cx="698500" cy="2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51400</xdr:rowOff>
    </xdr:from>
    <xdr:to>
      <xdr:col>22</xdr:col>
      <xdr:colOff>114300</xdr:colOff>
      <xdr:row>19</xdr:row>
      <xdr:rowOff>117630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56575"/>
          <a:ext cx="698500" cy="6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117630</xdr:rowOff>
    </xdr:from>
    <xdr:to>
      <xdr:col>18</xdr:col>
      <xdr:colOff>177800</xdr:colOff>
      <xdr:row>19</xdr:row>
      <xdr:rowOff>164265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22805"/>
          <a:ext cx="6985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133810</xdr:rowOff>
    </xdr:from>
    <xdr:to>
      <xdr:col>29</xdr:col>
      <xdr:colOff>177800</xdr:colOff>
      <xdr:row>19</xdr:row>
      <xdr:rowOff>63960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6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105887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3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151147</xdr:rowOff>
    </xdr:from>
    <xdr:to>
      <xdr:col>26</xdr:col>
      <xdr:colOff>101600</xdr:colOff>
      <xdr:row>19</xdr:row>
      <xdr:rowOff>81297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66074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600</xdr:rowOff>
    </xdr:from>
    <xdr:to>
      <xdr:col>22</xdr:col>
      <xdr:colOff>165100</xdr:colOff>
      <xdr:row>19</xdr:row>
      <xdr:rowOff>102200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0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86977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66830</xdr:rowOff>
    </xdr:from>
    <xdr:to>
      <xdr:col>19</xdr:col>
      <xdr:colOff>38100</xdr:colOff>
      <xdr:row>19</xdr:row>
      <xdr:rowOff>168430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153207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113465</xdr:rowOff>
    </xdr:from>
    <xdr:to>
      <xdr:col>15</xdr:col>
      <xdr:colOff>101600</xdr:colOff>
      <xdr:row>20</xdr:row>
      <xdr:rowOff>43615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1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28392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331483</xdr:rowOff>
    </xdr:from>
    <xdr:to>
      <xdr:col>29</xdr:col>
      <xdr:colOff>127000</xdr:colOff>
      <xdr:row>35</xdr:row>
      <xdr:rowOff>77819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98933"/>
          <a:ext cx="647700" cy="8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331483</xdr:rowOff>
    </xdr:from>
    <xdr:to>
      <xdr:col>26</xdr:col>
      <xdr:colOff>50800</xdr:colOff>
      <xdr:row>35</xdr:row>
      <xdr:rowOff>46941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98933"/>
          <a:ext cx="698500" cy="5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46941</xdr:rowOff>
    </xdr:from>
    <xdr:to>
      <xdr:col>22</xdr:col>
      <xdr:colOff>114300</xdr:colOff>
      <xdr:row>35</xdr:row>
      <xdr:rowOff>57979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57291"/>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57979</xdr:rowOff>
    </xdr:from>
    <xdr:to>
      <xdr:col>18</xdr:col>
      <xdr:colOff>177800</xdr:colOff>
      <xdr:row>35</xdr:row>
      <xdr:rowOff>80708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68329"/>
          <a:ext cx="698500" cy="2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27019</xdr:rowOff>
    </xdr:from>
    <xdr:to>
      <xdr:col>29</xdr:col>
      <xdr:colOff>177800</xdr:colOff>
      <xdr:row>35</xdr:row>
      <xdr:rowOff>128619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3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214996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280683</xdr:rowOff>
    </xdr:from>
    <xdr:to>
      <xdr:col>26</xdr:col>
      <xdr:colOff>101600</xdr:colOff>
      <xdr:row>35</xdr:row>
      <xdr:rowOff>39383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48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49560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17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339041</xdr:rowOff>
    </xdr:from>
    <xdr:to>
      <xdr:col>22</xdr:col>
      <xdr:colOff>165100</xdr:colOff>
      <xdr:row>35</xdr:row>
      <xdr:rowOff>97741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0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107918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7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7179</xdr:rowOff>
    </xdr:from>
    <xdr:to>
      <xdr:col>19</xdr:col>
      <xdr:colOff>38100</xdr:colOff>
      <xdr:row>35</xdr:row>
      <xdr:rowOff>108779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1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118956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8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29908</xdr:rowOff>
    </xdr:from>
    <xdr:to>
      <xdr:col>15</xdr:col>
      <xdr:colOff>101600</xdr:colOff>
      <xdr:row>35</xdr:row>
      <xdr:rowOff>131508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4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141686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0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8,000
7,978
25.17
4,508,746
4,327,175
159,582
2,496,554
3,051,137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146748</xdr:rowOff>
    </xdr:from>
    <xdr:to>
      <xdr:col>24</xdr:col>
      <xdr:colOff>63500</xdr:colOff>
      <xdr:row>37</xdr:row>
      <xdr:rowOff>161372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90398"/>
          <a:ext cx="8382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161372</xdr:rowOff>
    </xdr:from>
    <xdr:to>
      <xdr:col>19</xdr:col>
      <xdr:colOff>177800</xdr:colOff>
      <xdr:row>37</xdr:row>
      <xdr:rowOff>161782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5022"/>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161782</xdr:rowOff>
    </xdr:from>
    <xdr:to>
      <xdr:col>15</xdr:col>
      <xdr:colOff>50800</xdr:colOff>
      <xdr:row>38</xdr:row>
      <xdr:rowOff>42705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5432"/>
          <a:ext cx="889000" cy="5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42705</xdr:rowOff>
    </xdr:from>
    <xdr:to>
      <xdr:col>10</xdr:col>
      <xdr:colOff>114300</xdr:colOff>
      <xdr:row>38</xdr:row>
      <xdr:rowOff>74953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7805"/>
          <a:ext cx="889000" cy="3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95948</xdr:rowOff>
    </xdr:from>
    <xdr:to>
      <xdr:col>24</xdr:col>
      <xdr:colOff>114300</xdr:colOff>
      <xdr:row>38</xdr:row>
      <xdr:rowOff>26098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110571</xdr:rowOff>
    </xdr:from>
    <xdr:to>
      <xdr:col>20</xdr:col>
      <xdr:colOff>38100</xdr:colOff>
      <xdr:row>38</xdr:row>
      <xdr:rowOff>40722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4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110983</xdr:rowOff>
    </xdr:from>
    <xdr:to>
      <xdr:col>15</xdr:col>
      <xdr:colOff>101600</xdr:colOff>
      <xdr:row>38</xdr:row>
      <xdr:rowOff>41132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4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32259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163355</xdr:rowOff>
    </xdr:from>
    <xdr:to>
      <xdr:col>10</xdr:col>
      <xdr:colOff>165100</xdr:colOff>
      <xdr:row>38</xdr:row>
      <xdr:rowOff>93505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84632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24153</xdr:rowOff>
    </xdr:from>
    <xdr:to>
      <xdr:col>6</xdr:col>
      <xdr:colOff>38100</xdr:colOff>
      <xdr:row>38</xdr:row>
      <xdr:rowOff>125753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116880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11337</xdr:rowOff>
    </xdr:from>
    <xdr:to>
      <xdr:col>24</xdr:col>
      <xdr:colOff>63500</xdr:colOff>
      <xdr:row>55</xdr:row>
      <xdr:rowOff>112469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441087"/>
          <a:ext cx="838200" cy="10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11337</xdr:rowOff>
    </xdr:from>
    <xdr:to>
      <xdr:col>19</xdr:col>
      <xdr:colOff>177800</xdr:colOff>
      <xdr:row>55</xdr:row>
      <xdr:rowOff>84708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41087"/>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84708</xdr:rowOff>
    </xdr:from>
    <xdr:to>
      <xdr:col>15</xdr:col>
      <xdr:colOff>50800</xdr:colOff>
      <xdr:row>55</xdr:row>
      <xdr:rowOff>109186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14458"/>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109186</xdr:rowOff>
    </xdr:from>
    <xdr:to>
      <xdr:col>10</xdr:col>
      <xdr:colOff>114300</xdr:colOff>
      <xdr:row>56</xdr:row>
      <xdr:rowOff>48018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38936"/>
          <a:ext cx="889000" cy="1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61669</xdr:rowOff>
    </xdr:from>
    <xdr:to>
      <xdr:col>24</xdr:col>
      <xdr:colOff>114300</xdr:colOff>
      <xdr:row>55</xdr:row>
      <xdr:rowOff>163269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84546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131987</xdr:rowOff>
    </xdr:from>
    <xdr:to>
      <xdr:col>20</xdr:col>
      <xdr:colOff>38100</xdr:colOff>
      <xdr:row>55</xdr:row>
      <xdr:rowOff>62137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78664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6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33908</xdr:rowOff>
    </xdr:from>
    <xdr:to>
      <xdr:col>15</xdr:col>
      <xdr:colOff>101600</xdr:colOff>
      <xdr:row>55</xdr:row>
      <xdr:rowOff>135508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152035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3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58386</xdr:rowOff>
    </xdr:from>
    <xdr:to>
      <xdr:col>10</xdr:col>
      <xdr:colOff>165100</xdr:colOff>
      <xdr:row>55</xdr:row>
      <xdr:rowOff>159986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5063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6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168668</xdr:rowOff>
    </xdr:from>
    <xdr:to>
      <xdr:col>6</xdr:col>
      <xdr:colOff>38100</xdr:colOff>
      <xdr:row>56</xdr:row>
      <xdr:rowOff>98818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89945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51651</xdr:rowOff>
    </xdr:from>
    <xdr:to>
      <xdr:col>24</xdr:col>
      <xdr:colOff>63500</xdr:colOff>
      <xdr:row>77</xdr:row>
      <xdr:rowOff>101219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53301"/>
          <a:ext cx="8382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54166</xdr:rowOff>
    </xdr:from>
    <xdr:to>
      <xdr:col>19</xdr:col>
      <xdr:colOff>177800</xdr:colOff>
      <xdr:row>77</xdr:row>
      <xdr:rowOff>51651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084366"/>
          <a:ext cx="8890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54166</xdr:rowOff>
    </xdr:from>
    <xdr:to>
      <xdr:col>15</xdr:col>
      <xdr:colOff>50800</xdr:colOff>
      <xdr:row>77</xdr:row>
      <xdr:rowOff>74854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084366"/>
          <a:ext cx="889000" cy="19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74854</xdr:rowOff>
    </xdr:from>
    <xdr:to>
      <xdr:col>10</xdr:col>
      <xdr:colOff>114300</xdr:colOff>
      <xdr:row>77</xdr:row>
      <xdr:rowOff>79654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7650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50419</xdr:rowOff>
    </xdr:from>
    <xdr:to>
      <xdr:col>24</xdr:col>
      <xdr:colOff>114300</xdr:colOff>
      <xdr:row>77</xdr:row>
      <xdr:rowOff>152019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28846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3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xdr:rowOff>
    </xdr:from>
    <xdr:to>
      <xdr:col>20</xdr:col>
      <xdr:colOff>38100</xdr:colOff>
      <xdr:row>77</xdr:row>
      <xdr:rowOff>102451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93578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29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3366</xdr:rowOff>
    </xdr:from>
    <xdr:to>
      <xdr:col>15</xdr:col>
      <xdr:colOff>101600</xdr:colOff>
      <xdr:row>76</xdr:row>
      <xdr:rowOff>104966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0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121493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8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24054</xdr:rowOff>
    </xdr:from>
    <xdr:to>
      <xdr:col>10</xdr:col>
      <xdr:colOff>165100</xdr:colOff>
      <xdr:row>77</xdr:row>
      <xdr:rowOff>125654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116781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1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28854</xdr:rowOff>
    </xdr:from>
    <xdr:to>
      <xdr:col>6</xdr:col>
      <xdr:colOff>38100</xdr:colOff>
      <xdr:row>77</xdr:row>
      <xdr:rowOff>130454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121581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2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88824</xdr:rowOff>
    </xdr:from>
    <xdr:to>
      <xdr:col>24</xdr:col>
      <xdr:colOff>63500</xdr:colOff>
      <xdr:row>98</xdr:row>
      <xdr:rowOff>94450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90924"/>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81890</xdr:rowOff>
    </xdr:from>
    <xdr:to>
      <xdr:col>19</xdr:col>
      <xdr:colOff>177800</xdr:colOff>
      <xdr:row>98</xdr:row>
      <xdr:rowOff>88824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8399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81890</xdr:rowOff>
    </xdr:from>
    <xdr:to>
      <xdr:col>15</xdr:col>
      <xdr:colOff>50800</xdr:colOff>
      <xdr:row>98</xdr:row>
      <xdr:rowOff>85725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83990"/>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85725</xdr:rowOff>
    </xdr:from>
    <xdr:to>
      <xdr:col>10</xdr:col>
      <xdr:colOff>114300</xdr:colOff>
      <xdr:row>98</xdr:row>
      <xdr:rowOff>129502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87825"/>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43650</xdr:rowOff>
    </xdr:from>
    <xdr:to>
      <xdr:col>24</xdr:col>
      <xdr:colOff>114300</xdr:colOff>
      <xdr:row>98</xdr:row>
      <xdr:rowOff>145250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130027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38024</xdr:rowOff>
    </xdr:from>
    <xdr:to>
      <xdr:col>20</xdr:col>
      <xdr:colOff>38100</xdr:colOff>
      <xdr:row>98</xdr:row>
      <xdr:rowOff>139624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130751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31090</xdr:rowOff>
    </xdr:from>
    <xdr:to>
      <xdr:col>15</xdr:col>
      <xdr:colOff>101600</xdr:colOff>
      <xdr:row>98</xdr:row>
      <xdr:rowOff>132690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123817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34925</xdr:rowOff>
    </xdr:from>
    <xdr:to>
      <xdr:col>10</xdr:col>
      <xdr:colOff>165100</xdr:colOff>
      <xdr:row>98</xdr:row>
      <xdr:rowOff>136525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127652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78702</xdr:rowOff>
    </xdr:from>
    <xdr:to>
      <xdr:col>6</xdr:col>
      <xdr:colOff>38100</xdr:colOff>
      <xdr:row>99</xdr:row>
      <xdr:rowOff>8852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171429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108624</xdr:rowOff>
    </xdr:from>
    <xdr:to>
      <xdr:col>55</xdr:col>
      <xdr:colOff>0</xdr:colOff>
      <xdr:row>37</xdr:row>
      <xdr:rowOff>122457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52274"/>
          <a:ext cx="838200" cy="1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108624</xdr:rowOff>
    </xdr:from>
    <xdr:to>
      <xdr:col>50</xdr:col>
      <xdr:colOff>114300</xdr:colOff>
      <xdr:row>37</xdr:row>
      <xdr:rowOff>111060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2274"/>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97517</xdr:rowOff>
    </xdr:from>
    <xdr:to>
      <xdr:col>45</xdr:col>
      <xdr:colOff>177800</xdr:colOff>
      <xdr:row>37</xdr:row>
      <xdr:rowOff>111060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1167"/>
          <a:ext cx="889000" cy="1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97517</xdr:rowOff>
    </xdr:from>
    <xdr:to>
      <xdr:col>41</xdr:col>
      <xdr:colOff>50800</xdr:colOff>
      <xdr:row>37</xdr:row>
      <xdr:rowOff>102902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1167"/>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71657</xdr:rowOff>
    </xdr:from>
    <xdr:to>
      <xdr:col>55</xdr:col>
      <xdr:colOff>50800</xdr:colOff>
      <xdr:row>38</xdr:row>
      <xdr:rowOff>1807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50084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57824</xdr:rowOff>
    </xdr:from>
    <xdr:to>
      <xdr:col>50</xdr:col>
      <xdr:colOff>165100</xdr:colOff>
      <xdr:row>37</xdr:row>
      <xdr:rowOff>159424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4501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60260</xdr:rowOff>
    </xdr:from>
    <xdr:to>
      <xdr:col>46</xdr:col>
      <xdr:colOff>38100</xdr:colOff>
      <xdr:row>37</xdr:row>
      <xdr:rowOff>161860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152987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9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46717</xdr:rowOff>
    </xdr:from>
    <xdr:to>
      <xdr:col>41</xdr:col>
      <xdr:colOff>101600</xdr:colOff>
      <xdr:row>37</xdr:row>
      <xdr:rowOff>148317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164844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6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52102</xdr:rowOff>
    </xdr:from>
    <xdr:to>
      <xdr:col>36</xdr:col>
      <xdr:colOff>165100</xdr:colOff>
      <xdr:row>37</xdr:row>
      <xdr:rowOff>153702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170229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7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99008</xdr:rowOff>
    </xdr:from>
    <xdr:to>
      <xdr:col>55</xdr:col>
      <xdr:colOff>0</xdr:colOff>
      <xdr:row>58</xdr:row>
      <xdr:rowOff>117002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3108"/>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110903</xdr:rowOff>
    </xdr:from>
    <xdr:to>
      <xdr:col>50</xdr:col>
      <xdr:colOff>114300</xdr:colOff>
      <xdr:row>58</xdr:row>
      <xdr:rowOff>117002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5003"/>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109472</xdr:rowOff>
    </xdr:from>
    <xdr:to>
      <xdr:col>45</xdr:col>
      <xdr:colOff>177800</xdr:colOff>
      <xdr:row>58</xdr:row>
      <xdr:rowOff>110903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3572"/>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109472</xdr:rowOff>
    </xdr:from>
    <xdr:to>
      <xdr:col>41</xdr:col>
      <xdr:colOff>50800</xdr:colOff>
      <xdr:row>58</xdr:row>
      <xdr:rowOff>123318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3572"/>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48208</xdr:rowOff>
    </xdr:from>
    <xdr:to>
      <xdr:col>55</xdr:col>
      <xdr:colOff>50800</xdr:colOff>
      <xdr:row>58</xdr:row>
      <xdr:rowOff>149808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66202</xdr:rowOff>
    </xdr:from>
    <xdr:to>
      <xdr:col>50</xdr:col>
      <xdr:colOff>165100</xdr:colOff>
      <xdr:row>58</xdr:row>
      <xdr:rowOff>167802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158929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60103</xdr:rowOff>
    </xdr:from>
    <xdr:to>
      <xdr:col>46</xdr:col>
      <xdr:colOff>38100</xdr:colOff>
      <xdr:row>58</xdr:row>
      <xdr:rowOff>161703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152830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58672</xdr:rowOff>
    </xdr:from>
    <xdr:to>
      <xdr:col>41</xdr:col>
      <xdr:colOff>101600</xdr:colOff>
      <xdr:row>58</xdr:row>
      <xdr:rowOff>160272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151399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72518</xdr:rowOff>
    </xdr:from>
    <xdr:to>
      <xdr:col>36</xdr:col>
      <xdr:colOff>165100</xdr:colOff>
      <xdr:row>59</xdr:row>
      <xdr:rowOff>2668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165245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27845</xdr:rowOff>
    </xdr:from>
    <xdr:to>
      <xdr:col>55</xdr:col>
      <xdr:colOff>0</xdr:colOff>
      <xdr:row>79</xdr:row>
      <xdr:rowOff>28524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2395"/>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139850</xdr:rowOff>
    </xdr:from>
    <xdr:to>
      <xdr:col>50</xdr:col>
      <xdr:colOff>114300</xdr:colOff>
      <xdr:row>79</xdr:row>
      <xdr:rowOff>27845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2950"/>
          <a:ext cx="889000" cy="5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139850</xdr:rowOff>
    </xdr:from>
    <xdr:to>
      <xdr:col>45</xdr:col>
      <xdr:colOff>177800</xdr:colOff>
      <xdr:row>78</xdr:row>
      <xdr:rowOff>162975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12950"/>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162975</xdr:rowOff>
    </xdr:from>
    <xdr:to>
      <xdr:col>41</xdr:col>
      <xdr:colOff>50800</xdr:colOff>
      <xdr:row>79</xdr:row>
      <xdr:rowOff>32903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6075"/>
          <a:ext cx="889000" cy="4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149174</xdr:rowOff>
    </xdr:from>
    <xdr:to>
      <xdr:col>55</xdr:col>
      <xdr:colOff>50800</xdr:colOff>
      <xdr:row>79</xdr:row>
      <xdr:rowOff>79324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148495</xdr:rowOff>
    </xdr:from>
    <xdr:to>
      <xdr:col>50</xdr:col>
      <xdr:colOff>165100</xdr:colOff>
      <xdr:row>79</xdr:row>
      <xdr:rowOff>78645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69772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89050</xdr:rowOff>
    </xdr:from>
    <xdr:to>
      <xdr:col>46</xdr:col>
      <xdr:colOff>38100</xdr:colOff>
      <xdr:row>79</xdr:row>
      <xdr:rowOff>19200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10327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112175</xdr:rowOff>
    </xdr:from>
    <xdr:to>
      <xdr:col>41</xdr:col>
      <xdr:colOff>101600</xdr:colOff>
      <xdr:row>79</xdr:row>
      <xdr:rowOff>42325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33452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153553</xdr:rowOff>
    </xdr:from>
    <xdr:to>
      <xdr:col>36</xdr:col>
      <xdr:colOff>165100</xdr:colOff>
      <xdr:row>79</xdr:row>
      <xdr:rowOff>83703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74830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52756</xdr:rowOff>
    </xdr:from>
    <xdr:to>
      <xdr:col>55</xdr:col>
      <xdr:colOff>0</xdr:colOff>
      <xdr:row>99</xdr:row>
      <xdr:rowOff>61342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7026306"/>
          <a:ext cx="8382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61342</xdr:rowOff>
    </xdr:from>
    <xdr:to>
      <xdr:col>50</xdr:col>
      <xdr:colOff>114300</xdr:colOff>
      <xdr:row>99</xdr:row>
      <xdr:rowOff>78135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34892"/>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66501</xdr:rowOff>
    </xdr:from>
    <xdr:to>
      <xdr:col>45</xdr:col>
      <xdr:colOff>177800</xdr:colOff>
      <xdr:row>99</xdr:row>
      <xdr:rowOff>78135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7040051"/>
          <a:ext cx="889000" cy="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66501</xdr:rowOff>
    </xdr:from>
    <xdr:to>
      <xdr:col>41</xdr:col>
      <xdr:colOff>50800</xdr:colOff>
      <xdr:row>99</xdr:row>
      <xdr:rowOff>72786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40051"/>
          <a:ext cx="8890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1956</xdr:rowOff>
    </xdr:from>
    <xdr:to>
      <xdr:col>55</xdr:col>
      <xdr:colOff>50800</xdr:colOff>
      <xdr:row>99</xdr:row>
      <xdr:rowOff>103556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10542</xdr:rowOff>
    </xdr:from>
    <xdr:to>
      <xdr:col>50</xdr:col>
      <xdr:colOff>165100</xdr:colOff>
      <xdr:row>99</xdr:row>
      <xdr:rowOff>112142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103269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27335</xdr:rowOff>
    </xdr:from>
    <xdr:to>
      <xdr:col>46</xdr:col>
      <xdr:colOff>38100</xdr:colOff>
      <xdr:row>99</xdr:row>
      <xdr:rowOff>128935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70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120062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15701</xdr:rowOff>
    </xdr:from>
    <xdr:to>
      <xdr:col>41</xdr:col>
      <xdr:colOff>101600</xdr:colOff>
      <xdr:row>99</xdr:row>
      <xdr:rowOff>117301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108428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21986</xdr:rowOff>
    </xdr:from>
    <xdr:to>
      <xdr:col>36</xdr:col>
      <xdr:colOff>165100</xdr:colOff>
      <xdr:row>99</xdr:row>
      <xdr:rowOff>123586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114713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132810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7910"/>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136925</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2025"/>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136408</xdr:rowOff>
    </xdr:from>
    <xdr:to>
      <xdr:col>76</xdr:col>
      <xdr:colOff>114300</xdr:colOff>
      <xdr:row>38</xdr:row>
      <xdr:rowOff>136925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1508"/>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136408</xdr:rowOff>
    </xdr:from>
    <xdr:to>
      <xdr:col>71</xdr:col>
      <xdr:colOff>177800</xdr:colOff>
      <xdr:row>38</xdr:row>
      <xdr:rowOff>138616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1508"/>
          <a:ext cx="8890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82010</xdr:rowOff>
    </xdr:from>
    <xdr:to>
      <xdr:col>85</xdr:col>
      <xdr:colOff>177800</xdr:colOff>
      <xdr:row>39</xdr:row>
      <xdr:rowOff>12160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86125</xdr:rowOff>
    </xdr:from>
    <xdr:to>
      <xdr:col>76</xdr:col>
      <xdr:colOff>165100</xdr:colOff>
      <xdr:row>39</xdr:row>
      <xdr:rowOff>16275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7402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85608</xdr:rowOff>
    </xdr:from>
    <xdr:to>
      <xdr:col>72</xdr:col>
      <xdr:colOff>38100</xdr:colOff>
      <xdr:row>39</xdr:row>
      <xdr:rowOff>15758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3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87816</xdr:rowOff>
    </xdr:from>
    <xdr:to>
      <xdr:col>67</xdr:col>
      <xdr:colOff>101600</xdr:colOff>
      <xdr:row>39</xdr:row>
      <xdr:rowOff>17966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9093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695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86587</xdr:rowOff>
    </xdr:from>
    <xdr:to>
      <xdr:col>85</xdr:col>
      <xdr:colOff>127000</xdr:colOff>
      <xdr:row>77</xdr:row>
      <xdr:rowOff>91850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88237"/>
          <a:ext cx="8382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91850</xdr:rowOff>
    </xdr:from>
    <xdr:to>
      <xdr:col>81</xdr:col>
      <xdr:colOff>50800</xdr:colOff>
      <xdr:row>77</xdr:row>
      <xdr:rowOff>100536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9350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100536</xdr:rowOff>
    </xdr:from>
    <xdr:to>
      <xdr:col>76</xdr:col>
      <xdr:colOff>114300</xdr:colOff>
      <xdr:row>77</xdr:row>
      <xdr:rowOff>106138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02186"/>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106138</xdr:rowOff>
    </xdr:from>
    <xdr:to>
      <xdr:col>71</xdr:col>
      <xdr:colOff>177800</xdr:colOff>
      <xdr:row>77</xdr:row>
      <xdr:rowOff>115129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0778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35787</xdr:rowOff>
    </xdr:from>
    <xdr:to>
      <xdr:col>85</xdr:col>
      <xdr:colOff>177800</xdr:colOff>
      <xdr:row>77</xdr:row>
      <xdr:rowOff>137387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14214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41050</xdr:rowOff>
    </xdr:from>
    <xdr:to>
      <xdr:col>81</xdr:col>
      <xdr:colOff>101600</xdr:colOff>
      <xdr:row>77</xdr:row>
      <xdr:rowOff>142650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133777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3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49736</xdr:rowOff>
    </xdr:from>
    <xdr:to>
      <xdr:col>76</xdr:col>
      <xdr:colOff>165100</xdr:colOff>
      <xdr:row>77</xdr:row>
      <xdr:rowOff>151336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142463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55338</xdr:rowOff>
    </xdr:from>
    <xdr:to>
      <xdr:col>72</xdr:col>
      <xdr:colOff>38100</xdr:colOff>
      <xdr:row>77</xdr:row>
      <xdr:rowOff>156938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148065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64329</xdr:rowOff>
    </xdr:from>
    <xdr:to>
      <xdr:col>67</xdr:col>
      <xdr:colOff>101600</xdr:colOff>
      <xdr:row>77</xdr:row>
      <xdr:rowOff>165929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157056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24881</xdr:rowOff>
    </xdr:from>
    <xdr:to>
      <xdr:col>85</xdr:col>
      <xdr:colOff>127000</xdr:colOff>
      <xdr:row>99</xdr:row>
      <xdr:rowOff>41974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8431"/>
          <a:ext cx="8382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24881</xdr:rowOff>
    </xdr:from>
    <xdr:to>
      <xdr:col>81</xdr:col>
      <xdr:colOff>50800</xdr:colOff>
      <xdr:row>99</xdr:row>
      <xdr:rowOff>38013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8431"/>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34463</xdr:rowOff>
    </xdr:from>
    <xdr:to>
      <xdr:col>76</xdr:col>
      <xdr:colOff>114300</xdr:colOff>
      <xdr:row>99</xdr:row>
      <xdr:rowOff>38013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08013"/>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32663</xdr:rowOff>
    </xdr:from>
    <xdr:to>
      <xdr:col>71</xdr:col>
      <xdr:colOff>177800</xdr:colOff>
      <xdr:row>99</xdr:row>
      <xdr:rowOff>34463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06213"/>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162624</xdr:rowOff>
    </xdr:from>
    <xdr:to>
      <xdr:col>85</xdr:col>
      <xdr:colOff>177800</xdr:colOff>
      <xdr:row>99</xdr:row>
      <xdr:rowOff>92774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145531</xdr:rowOff>
    </xdr:from>
    <xdr:to>
      <xdr:col>81</xdr:col>
      <xdr:colOff>101600</xdr:colOff>
      <xdr:row>99</xdr:row>
      <xdr:rowOff>75681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66808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158663</xdr:rowOff>
    </xdr:from>
    <xdr:to>
      <xdr:col>76</xdr:col>
      <xdr:colOff>165100</xdr:colOff>
      <xdr:row>99</xdr:row>
      <xdr:rowOff>88813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79940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155113</xdr:rowOff>
    </xdr:from>
    <xdr:to>
      <xdr:col>72</xdr:col>
      <xdr:colOff>38100</xdr:colOff>
      <xdr:row>99</xdr:row>
      <xdr:rowOff>85263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76390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153313</xdr:rowOff>
    </xdr:from>
    <xdr:to>
      <xdr:col>67</xdr:col>
      <xdr:colOff>101600</xdr:colOff>
      <xdr:row>99</xdr:row>
      <xdr:rowOff>83463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74590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4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19685</xdr:rowOff>
    </xdr:from>
    <xdr:to>
      <xdr:col>116</xdr:col>
      <xdr:colOff>63500</xdr:colOff>
      <xdr:row>38</xdr:row>
      <xdr:rowOff>169113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363335"/>
          <a:ext cx="838200" cy="3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155092</xdr:rowOff>
    </xdr:from>
    <xdr:to>
      <xdr:col>111</xdr:col>
      <xdr:colOff>177800</xdr:colOff>
      <xdr:row>38</xdr:row>
      <xdr:rowOff>169113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498742"/>
          <a:ext cx="889000" cy="1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155092</xdr:rowOff>
    </xdr:from>
    <xdr:to>
      <xdr:col>107</xdr:col>
      <xdr:colOff>50800</xdr:colOff>
      <xdr:row>38</xdr:row>
      <xdr:rowOff>3607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498742"/>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2463</xdr:rowOff>
    </xdr:from>
    <xdr:to>
      <xdr:col>102</xdr:col>
      <xdr:colOff>114300</xdr:colOff>
      <xdr:row>38</xdr:row>
      <xdr:rowOff>3607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1756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140335</xdr:rowOff>
    </xdr:from>
    <xdr:to>
      <xdr:col>116</xdr:col>
      <xdr:colOff>114300</xdr:colOff>
      <xdr:row>37</xdr:row>
      <xdr:rowOff>70485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163212</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16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118313</xdr:rowOff>
    </xdr:from>
    <xdr:to>
      <xdr:col>112</xdr:col>
      <xdr:colOff>38100</xdr:colOff>
      <xdr:row>39</xdr:row>
      <xdr:rowOff>48463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39590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72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104292</xdr:rowOff>
    </xdr:from>
    <xdr:to>
      <xdr:col>107</xdr:col>
      <xdr:colOff>101600</xdr:colOff>
      <xdr:row>38</xdr:row>
      <xdr:rowOff>34443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47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50969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124257</xdr:rowOff>
    </xdr:from>
    <xdr:to>
      <xdr:col>102</xdr:col>
      <xdr:colOff>165100</xdr:colOff>
      <xdr:row>38</xdr:row>
      <xdr:rowOff>54407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70934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123114</xdr:rowOff>
    </xdr:from>
    <xdr:to>
      <xdr:col>98</xdr:col>
      <xdr:colOff>38100</xdr:colOff>
      <xdr:row>38</xdr:row>
      <xdr:rowOff>53263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66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69791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65483</xdr:rowOff>
    </xdr:from>
    <xdr:to>
      <xdr:col>116</xdr:col>
      <xdr:colOff>63500</xdr:colOff>
      <xdr:row>58</xdr:row>
      <xdr:rowOff>66488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09583"/>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66488</xdr:rowOff>
    </xdr:from>
    <xdr:to>
      <xdr:col>111</xdr:col>
      <xdr:colOff>177800</xdr:colOff>
      <xdr:row>58</xdr:row>
      <xdr:rowOff>67147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10588"/>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66356</xdr:rowOff>
    </xdr:from>
    <xdr:to>
      <xdr:col>107</xdr:col>
      <xdr:colOff>50800</xdr:colOff>
      <xdr:row>58</xdr:row>
      <xdr:rowOff>67147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10456"/>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64276</xdr:rowOff>
    </xdr:from>
    <xdr:to>
      <xdr:col>102</xdr:col>
      <xdr:colOff>114300</xdr:colOff>
      <xdr:row>58</xdr:row>
      <xdr:rowOff>66356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08376"/>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14683</xdr:rowOff>
    </xdr:from>
    <xdr:to>
      <xdr:col>116</xdr:col>
      <xdr:colOff>114300</xdr:colOff>
      <xdr:row>58</xdr:row>
      <xdr:rowOff>116283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145510</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15688</xdr:rowOff>
    </xdr:from>
    <xdr:to>
      <xdr:col>112</xdr:col>
      <xdr:colOff>38100</xdr:colOff>
      <xdr:row>58</xdr:row>
      <xdr:rowOff>117288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133815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16347</xdr:rowOff>
    </xdr:from>
    <xdr:to>
      <xdr:col>107</xdr:col>
      <xdr:colOff>101600</xdr:colOff>
      <xdr:row>58</xdr:row>
      <xdr:rowOff>117947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134474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15556</xdr:rowOff>
    </xdr:from>
    <xdr:to>
      <xdr:col>102</xdr:col>
      <xdr:colOff>165100</xdr:colOff>
      <xdr:row>58</xdr:row>
      <xdr:rowOff>117156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133683</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13476</xdr:rowOff>
    </xdr:from>
    <xdr:to>
      <xdr:col>98</xdr:col>
      <xdr:colOff>38100</xdr:colOff>
      <xdr:row>58</xdr:row>
      <xdr:rowOff>115076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131603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1524</xdr:rowOff>
    </xdr:from>
    <xdr:to>
      <xdr:col>116</xdr:col>
      <xdr:colOff>63500</xdr:colOff>
      <xdr:row>79</xdr:row>
      <xdr:rowOff>16511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546074"/>
          <a:ext cx="8382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16511</xdr:rowOff>
    </xdr:from>
    <xdr:to>
      <xdr:col>111</xdr:col>
      <xdr:colOff>177800</xdr:colOff>
      <xdr:row>79</xdr:row>
      <xdr:rowOff>21056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561061"/>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21056</xdr:rowOff>
    </xdr:from>
    <xdr:to>
      <xdr:col>107</xdr:col>
      <xdr:colOff>50800</xdr:colOff>
      <xdr:row>79</xdr:row>
      <xdr:rowOff>38836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565606"/>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36233</xdr:rowOff>
    </xdr:from>
    <xdr:to>
      <xdr:col>102</xdr:col>
      <xdr:colOff>114300</xdr:colOff>
      <xdr:row>79</xdr:row>
      <xdr:rowOff>38836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580783"/>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122174</xdr:rowOff>
    </xdr:from>
    <xdr:to>
      <xdr:col>116</xdr:col>
      <xdr:colOff>114300</xdr:colOff>
      <xdr:row>79</xdr:row>
      <xdr:rowOff>52324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37101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4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137161</xdr:rowOff>
    </xdr:from>
    <xdr:to>
      <xdr:col>112</xdr:col>
      <xdr:colOff>38100</xdr:colOff>
      <xdr:row>79</xdr:row>
      <xdr:rowOff>67311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58438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6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141706</xdr:rowOff>
    </xdr:from>
    <xdr:to>
      <xdr:col>107</xdr:col>
      <xdr:colOff>101600</xdr:colOff>
      <xdr:row>79</xdr:row>
      <xdr:rowOff>71856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62983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6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159486</xdr:rowOff>
    </xdr:from>
    <xdr:to>
      <xdr:col>102</xdr:col>
      <xdr:colOff>165100</xdr:colOff>
      <xdr:row>79</xdr:row>
      <xdr:rowOff>89636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5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80763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62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156883</xdr:rowOff>
    </xdr:from>
    <xdr:to>
      <xdr:col>98</xdr:col>
      <xdr:colOff>38100</xdr:colOff>
      <xdr:row>79</xdr:row>
      <xdr:rowOff>87033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78160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8,426</a:t>
          </a:r>
          <a:r>
            <a:rPr kumimoji="1" lang="ja-JP" altLang="en-US" sz="1300">
              <a:latin typeface="ＭＳ Ｐゴシック" panose="020B0600070205080204" pitchFamily="50" charset="-128"/>
              <a:ea typeface="ＭＳ Ｐゴシック" panose="020B0600070205080204" pitchFamily="50" charset="-128"/>
            </a:rPr>
            <a:t>人 ⇒ </a:t>
          </a:r>
          <a:r>
            <a:rPr kumimoji="1" lang="en-US" altLang="ja-JP" sz="1300">
              <a:latin typeface="ＭＳ Ｐゴシック" panose="020B0600070205080204" pitchFamily="50" charset="-128"/>
              <a:ea typeface="ＭＳ Ｐゴシック" panose="020B0600070205080204" pitchFamily="50" charset="-128"/>
            </a:rPr>
            <a:t>H29.1.1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8,328</a:t>
          </a:r>
          <a:r>
            <a:rPr kumimoji="1" lang="ja-JP" altLang="en-US" sz="1300">
              <a:latin typeface="ＭＳ Ｐゴシック" panose="020B0600070205080204" pitchFamily="50" charset="-128"/>
              <a:ea typeface="ＭＳ Ｐゴシック" panose="020B0600070205080204" pitchFamily="50" charset="-128"/>
            </a:rPr>
            <a:t>人 ⇒ </a:t>
          </a:r>
          <a:r>
            <a:rPr kumimoji="1" lang="en-US" altLang="ja-JP" sz="1300">
              <a:latin typeface="ＭＳ Ｐゴシック" panose="020B0600070205080204" pitchFamily="50" charset="-128"/>
              <a:ea typeface="ＭＳ Ｐゴシック" panose="020B0600070205080204" pitchFamily="50" charset="-128"/>
            </a:rPr>
            <a:t>H30.1.1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8,236</a:t>
          </a:r>
          <a:r>
            <a:rPr kumimoji="1" lang="ja-JP" altLang="en-US" sz="1300">
              <a:latin typeface="ＭＳ Ｐゴシック" panose="020B0600070205080204" pitchFamily="50" charset="-128"/>
              <a:ea typeface="ＭＳ Ｐゴシック" panose="020B0600070205080204" pitchFamily="50" charset="-128"/>
            </a:rPr>
            <a:t>人 ⇒ </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8,147</a:t>
          </a:r>
          <a:r>
            <a:rPr kumimoji="1" lang="ja-JP" altLang="en-US" sz="1300">
              <a:latin typeface="ＭＳ Ｐゴシック" panose="020B0600070205080204" pitchFamily="50" charset="-128"/>
              <a:ea typeface="ＭＳ Ｐゴシック" panose="020B0600070205080204" pitchFamily="50" charset="-128"/>
            </a:rPr>
            <a:t>人 ⇒ </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年度より行政規模に応じた人員確保にシフトしており、平成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648,955</a:t>
          </a:r>
          <a:r>
            <a:rPr kumimoji="1" lang="ja-JP" altLang="en-US" sz="1300">
              <a:latin typeface="ＭＳ Ｐゴシック" panose="020B0600070205080204" pitchFamily="50" charset="-128"/>
              <a:ea typeface="ＭＳ Ｐゴシック" panose="020B0600070205080204" pitchFamily="50" charset="-128"/>
            </a:rPr>
            <a:t>千円、令和元年度：</a:t>
          </a:r>
          <a:r>
            <a:rPr kumimoji="1" lang="en-US" altLang="ja-JP" sz="1300">
              <a:latin typeface="ＭＳ Ｐゴシック" panose="020B0600070205080204" pitchFamily="50" charset="-128"/>
              <a:ea typeface="ＭＳ Ｐゴシック" panose="020B0600070205080204" pitchFamily="50" charset="-128"/>
            </a:rPr>
            <a:t>652,600</a:t>
          </a:r>
          <a:r>
            <a:rPr kumimoji="1" lang="ja-JP" altLang="en-US" sz="1300">
              <a:latin typeface="ＭＳ Ｐゴシック" panose="020B0600070205080204" pitchFamily="50" charset="-128"/>
              <a:ea typeface="ＭＳ Ｐゴシック" panose="020B0600070205080204" pitchFamily="50" charset="-128"/>
            </a:rPr>
            <a:t>千円と高水準であったが、人口一人当たりで見ると類似団体内でも低水準であることが分かる。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前年度と比較してふるさと納税事業関連支出の減少があり、平成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197,621</a:t>
          </a:r>
          <a:r>
            <a:rPr kumimoji="1" lang="ja-JP" altLang="en-US" sz="1300">
              <a:latin typeface="ＭＳ Ｐゴシック" panose="020B0600070205080204" pitchFamily="50" charset="-128"/>
              <a:ea typeface="ＭＳ Ｐゴシック" panose="020B0600070205080204" pitchFamily="50" charset="-128"/>
            </a:rPr>
            <a:t>千円減少して</a:t>
          </a:r>
          <a:r>
            <a:rPr kumimoji="1" lang="en-US" altLang="ja-JP" sz="1300">
              <a:latin typeface="ＭＳ Ｐゴシック" panose="020B0600070205080204" pitchFamily="50" charset="-128"/>
              <a:ea typeface="ＭＳ Ｐゴシック" panose="020B0600070205080204" pitchFamily="50" charset="-128"/>
            </a:rPr>
            <a:t>947,650</a:t>
          </a:r>
          <a:r>
            <a:rPr kumimoji="1" lang="ja-JP" altLang="en-US" sz="1300">
              <a:latin typeface="ＭＳ Ｐゴシック" panose="020B0600070205080204" pitchFamily="50" charset="-128"/>
              <a:ea typeface="ＭＳ Ｐゴシック" panose="020B0600070205080204" pitchFamily="50" charset="-128"/>
            </a:rPr>
            <a:t>千円となったため、昨年度より類似団体平均に近い値となった。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9,424</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316,501</a:t>
          </a:r>
          <a:r>
            <a:rPr kumimoji="1" lang="ja-JP" altLang="en-US" sz="1300">
              <a:latin typeface="ＭＳ Ｐゴシック" panose="020B0600070205080204" pitchFamily="50" charset="-128"/>
              <a:ea typeface="ＭＳ Ｐゴシック" panose="020B0600070205080204" pitchFamily="50" charset="-128"/>
            </a:rPr>
            <a:t>千円となっている。国県補助事業が大半を占めるため、弥彦村の水準が低いのは類似団体の財政規模の違いと思われる。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2,153</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392,936</a:t>
          </a:r>
          <a:r>
            <a:rPr kumimoji="1" lang="ja-JP" altLang="en-US" sz="1300">
              <a:latin typeface="ＭＳ Ｐゴシック" panose="020B0600070205080204" pitchFamily="50" charset="-128"/>
              <a:ea typeface="ＭＳ Ｐゴシック" panose="020B0600070205080204" pitchFamily="50" charset="-128"/>
            </a:rPr>
            <a:t>千円と、平成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408,320</a:t>
          </a:r>
          <a:r>
            <a:rPr kumimoji="1" lang="ja-JP" altLang="en-US" sz="1300">
              <a:latin typeface="ＭＳ Ｐゴシック" panose="020B0600070205080204" pitchFamily="50" charset="-128"/>
              <a:ea typeface="ＭＳ Ｐゴシック" panose="020B0600070205080204" pitchFamily="50" charset="-128"/>
            </a:rPr>
            <a:t>千円以来の高水準であるが、類似団体内においては低水準であることが分かる。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8,000
7,978
25.17
4,508,746
4,327,175
159,582
2,496,554
3,051,137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42164</xdr:rowOff>
    </xdr:from>
    <xdr:to>
      <xdr:col>24</xdr:col>
      <xdr:colOff>63500</xdr:colOff>
      <xdr:row>35</xdr:row>
      <xdr:rowOff>50038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2914"/>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50038</xdr:rowOff>
    </xdr:from>
    <xdr:to>
      <xdr:col>19</xdr:col>
      <xdr:colOff>177800</xdr:colOff>
      <xdr:row>35</xdr:row>
      <xdr:rowOff>77216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0788"/>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77216</xdr:rowOff>
    </xdr:from>
    <xdr:to>
      <xdr:col>15</xdr:col>
      <xdr:colOff>50800</xdr:colOff>
      <xdr:row>35</xdr:row>
      <xdr:rowOff>129286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796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75057</xdr:rowOff>
    </xdr:from>
    <xdr:to>
      <xdr:col>10</xdr:col>
      <xdr:colOff>114300</xdr:colOff>
      <xdr:row>35</xdr:row>
      <xdr:rowOff>129286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5807"/>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162814</xdr:rowOff>
    </xdr:from>
    <xdr:to>
      <xdr:col>24</xdr:col>
      <xdr:colOff>114300</xdr:colOff>
      <xdr:row>35</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170688</xdr:rowOff>
    </xdr:from>
    <xdr:to>
      <xdr:col>20</xdr:col>
      <xdr:colOff>38100</xdr:colOff>
      <xdr:row>35</xdr:row>
      <xdr:rowOff>100838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91965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9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26416</xdr:rowOff>
    </xdr:from>
    <xdr:to>
      <xdr:col>15</xdr:col>
      <xdr:colOff>101600</xdr:colOff>
      <xdr:row>35</xdr:row>
      <xdr:rowOff>128016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119143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1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78486</xdr:rowOff>
    </xdr:from>
    <xdr:to>
      <xdr:col>10</xdr:col>
      <xdr:colOff>165100</xdr:colOff>
      <xdr:row>36</xdr:row>
      <xdr:rowOff>8636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171213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24257</xdr:rowOff>
    </xdr:from>
    <xdr:to>
      <xdr:col>6</xdr:col>
      <xdr:colOff>38100</xdr:colOff>
      <xdr:row>35</xdr:row>
      <xdr:rowOff>125857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116984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148689</xdr:rowOff>
    </xdr:from>
    <xdr:to>
      <xdr:col>24</xdr:col>
      <xdr:colOff>63500</xdr:colOff>
      <xdr:row>59</xdr:row>
      <xdr:rowOff>11002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2789"/>
          <a:ext cx="838200" cy="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148689</xdr:rowOff>
    </xdr:from>
    <xdr:to>
      <xdr:col>19</xdr:col>
      <xdr:colOff>177800</xdr:colOff>
      <xdr:row>59</xdr:row>
      <xdr:rowOff>4266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92789"/>
          <a:ext cx="889000" cy="2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4266</xdr:rowOff>
    </xdr:from>
    <xdr:to>
      <xdr:col>15</xdr:col>
      <xdr:colOff>50800</xdr:colOff>
      <xdr:row>59</xdr:row>
      <xdr:rowOff>8057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9816"/>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8057</xdr:rowOff>
    </xdr:from>
    <xdr:to>
      <xdr:col>10</xdr:col>
      <xdr:colOff>114300</xdr:colOff>
      <xdr:row>59</xdr:row>
      <xdr:rowOff>33216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3607"/>
          <a:ext cx="889000" cy="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131652</xdr:rowOff>
    </xdr:from>
    <xdr:to>
      <xdr:col>24</xdr:col>
      <xdr:colOff>114300</xdr:colOff>
      <xdr:row>59</xdr:row>
      <xdr:rowOff>61802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97889</xdr:rowOff>
    </xdr:from>
    <xdr:to>
      <xdr:col>20</xdr:col>
      <xdr:colOff>38100</xdr:colOff>
      <xdr:row>59</xdr:row>
      <xdr:rowOff>28039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19166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124916</xdr:rowOff>
    </xdr:from>
    <xdr:to>
      <xdr:col>15</xdr:col>
      <xdr:colOff>101600</xdr:colOff>
      <xdr:row>59</xdr:row>
      <xdr:rowOff>55066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128707</xdr:rowOff>
    </xdr:from>
    <xdr:to>
      <xdr:col>10</xdr:col>
      <xdr:colOff>165100</xdr:colOff>
      <xdr:row>59</xdr:row>
      <xdr:rowOff>58857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49984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153866</xdr:rowOff>
    </xdr:from>
    <xdr:to>
      <xdr:col>6</xdr:col>
      <xdr:colOff>38100</xdr:colOff>
      <xdr:row>59</xdr:row>
      <xdr:rowOff>84016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75143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60599</xdr:rowOff>
    </xdr:from>
    <xdr:to>
      <xdr:col>24</xdr:col>
      <xdr:colOff>63500</xdr:colOff>
      <xdr:row>77</xdr:row>
      <xdr:rowOff>63199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62249"/>
          <a:ext cx="8382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54992</xdr:rowOff>
    </xdr:from>
    <xdr:to>
      <xdr:col>19</xdr:col>
      <xdr:colOff>177800</xdr:colOff>
      <xdr:row>77</xdr:row>
      <xdr:rowOff>60599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56642"/>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54992</xdr:rowOff>
    </xdr:from>
    <xdr:to>
      <xdr:col>15</xdr:col>
      <xdr:colOff>50800</xdr:colOff>
      <xdr:row>77</xdr:row>
      <xdr:rowOff>62891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6642"/>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62891</xdr:rowOff>
    </xdr:from>
    <xdr:to>
      <xdr:col>10</xdr:col>
      <xdr:colOff>114300</xdr:colOff>
      <xdr:row>77</xdr:row>
      <xdr:rowOff>111382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4541"/>
          <a:ext cx="889000" cy="4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12399</xdr:rowOff>
    </xdr:from>
    <xdr:to>
      <xdr:col>24</xdr:col>
      <xdr:colOff>114300</xdr:colOff>
      <xdr:row>77</xdr:row>
      <xdr:rowOff>113999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98776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9799</xdr:rowOff>
    </xdr:from>
    <xdr:to>
      <xdr:col>20</xdr:col>
      <xdr:colOff>38100</xdr:colOff>
      <xdr:row>77</xdr:row>
      <xdr:rowOff>111399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102526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4192</xdr:rowOff>
    </xdr:from>
    <xdr:to>
      <xdr:col>15</xdr:col>
      <xdr:colOff>101600</xdr:colOff>
      <xdr:row>77</xdr:row>
      <xdr:rowOff>105792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96919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9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12091</xdr:rowOff>
    </xdr:from>
    <xdr:to>
      <xdr:col>10</xdr:col>
      <xdr:colOff>165100</xdr:colOff>
      <xdr:row>77</xdr:row>
      <xdr:rowOff>113691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104818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60582</xdr:rowOff>
    </xdr:from>
    <xdr:to>
      <xdr:col>6</xdr:col>
      <xdr:colOff>38100</xdr:colOff>
      <xdr:row>77</xdr:row>
      <xdr:rowOff>162182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153309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70162</xdr:rowOff>
    </xdr:from>
    <xdr:to>
      <xdr:col>24</xdr:col>
      <xdr:colOff>63500</xdr:colOff>
      <xdr:row>98</xdr:row>
      <xdr:rowOff>71230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72262"/>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70162</xdr:rowOff>
    </xdr:from>
    <xdr:to>
      <xdr:col>19</xdr:col>
      <xdr:colOff>177800</xdr:colOff>
      <xdr:row>98</xdr:row>
      <xdr:rowOff>73363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7226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73363</xdr:rowOff>
    </xdr:from>
    <xdr:to>
      <xdr:col>15</xdr:col>
      <xdr:colOff>50800</xdr:colOff>
      <xdr:row>98</xdr:row>
      <xdr:rowOff>77756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75463"/>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77756</xdr:rowOff>
    </xdr:from>
    <xdr:to>
      <xdr:col>10</xdr:col>
      <xdr:colOff>114300</xdr:colOff>
      <xdr:row>98</xdr:row>
      <xdr:rowOff>78494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79856"/>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20430</xdr:rowOff>
    </xdr:from>
    <xdr:to>
      <xdr:col>24</xdr:col>
      <xdr:colOff>114300</xdr:colOff>
      <xdr:row>98</xdr:row>
      <xdr:rowOff>122030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106807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19362</xdr:rowOff>
    </xdr:from>
    <xdr:to>
      <xdr:col>20</xdr:col>
      <xdr:colOff>38100</xdr:colOff>
      <xdr:row>98</xdr:row>
      <xdr:rowOff>120962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112089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1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22563</xdr:rowOff>
    </xdr:from>
    <xdr:to>
      <xdr:col>15</xdr:col>
      <xdr:colOff>101600</xdr:colOff>
      <xdr:row>98</xdr:row>
      <xdr:rowOff>124163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115290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1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26956</xdr:rowOff>
    </xdr:from>
    <xdr:to>
      <xdr:col>10</xdr:col>
      <xdr:colOff>165100</xdr:colOff>
      <xdr:row>98</xdr:row>
      <xdr:rowOff>128556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119683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27694</xdr:rowOff>
    </xdr:from>
    <xdr:to>
      <xdr:col>6</xdr:col>
      <xdr:colOff>38100</xdr:colOff>
      <xdr:row>98</xdr:row>
      <xdr:rowOff>129294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120421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60071</xdr:rowOff>
    </xdr:from>
    <xdr:to>
      <xdr:col>55</xdr:col>
      <xdr:colOff>0</xdr:colOff>
      <xdr:row>35</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06082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63500</xdr:rowOff>
    </xdr:from>
    <xdr:to>
      <xdr:col>50</xdr:col>
      <xdr:colOff>114300</xdr:colOff>
      <xdr:row>35</xdr:row>
      <xdr:rowOff>68453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06425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68453</xdr:rowOff>
    </xdr:from>
    <xdr:to>
      <xdr:col>45</xdr:col>
      <xdr:colOff>177800</xdr:colOff>
      <xdr:row>35</xdr:row>
      <xdr:rowOff>73787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06920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73787</xdr:rowOff>
    </xdr:from>
    <xdr:to>
      <xdr:col>41</xdr:col>
      <xdr:colOff>50800</xdr:colOff>
      <xdr:row>35</xdr:row>
      <xdr:rowOff>81026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07453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9271</xdr:rowOff>
    </xdr:from>
    <xdr:to>
      <xdr:col>55</xdr:col>
      <xdr:colOff>50800</xdr:colOff>
      <xdr:row>35</xdr:row>
      <xdr:rowOff>110871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0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32148</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8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12700</xdr:rowOff>
    </xdr:from>
    <xdr:to>
      <xdr:col>50</xdr:col>
      <xdr:colOff>165100</xdr:colOff>
      <xdr:row>35</xdr:row>
      <xdr:rowOff>114300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130827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17653</xdr:rowOff>
    </xdr:from>
    <xdr:to>
      <xdr:col>46</xdr:col>
      <xdr:colOff>38100</xdr:colOff>
      <xdr:row>35</xdr:row>
      <xdr:rowOff>119253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135780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22987</xdr:rowOff>
    </xdr:from>
    <xdr:to>
      <xdr:col>41</xdr:col>
      <xdr:colOff>101600</xdr:colOff>
      <xdr:row>35</xdr:row>
      <xdr:rowOff>124587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141114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30226</xdr:rowOff>
    </xdr:from>
    <xdr:to>
      <xdr:col>36</xdr:col>
      <xdr:colOff>165100</xdr:colOff>
      <xdr:row>35</xdr:row>
      <xdr:rowOff>131826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148353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17868</xdr:rowOff>
    </xdr:from>
    <xdr:to>
      <xdr:col>55</xdr:col>
      <xdr:colOff>0</xdr:colOff>
      <xdr:row>58</xdr:row>
      <xdr:rowOff>95489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61968"/>
          <a:ext cx="838200" cy="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90450</xdr:rowOff>
    </xdr:from>
    <xdr:to>
      <xdr:col>50</xdr:col>
      <xdr:colOff>114300</xdr:colOff>
      <xdr:row>58</xdr:row>
      <xdr:rowOff>95489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34550"/>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80594</xdr:rowOff>
    </xdr:from>
    <xdr:to>
      <xdr:col>45</xdr:col>
      <xdr:colOff>177800</xdr:colOff>
      <xdr:row>58</xdr:row>
      <xdr:rowOff>90450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24694"/>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80594</xdr:rowOff>
    </xdr:from>
    <xdr:to>
      <xdr:col>41</xdr:col>
      <xdr:colOff>50800</xdr:colOff>
      <xdr:row>58</xdr:row>
      <xdr:rowOff>87970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24694"/>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138518</xdr:rowOff>
    </xdr:from>
    <xdr:to>
      <xdr:col>55</xdr:col>
      <xdr:colOff>50800</xdr:colOff>
      <xdr:row>58</xdr:row>
      <xdr:rowOff>68668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97895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44689</xdr:rowOff>
    </xdr:from>
    <xdr:to>
      <xdr:col>50</xdr:col>
      <xdr:colOff>165100</xdr:colOff>
      <xdr:row>58</xdr:row>
      <xdr:rowOff>146289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137416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39650</xdr:rowOff>
    </xdr:from>
    <xdr:to>
      <xdr:col>46</xdr:col>
      <xdr:colOff>38100</xdr:colOff>
      <xdr:row>58</xdr:row>
      <xdr:rowOff>141250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132377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29794</xdr:rowOff>
    </xdr:from>
    <xdr:to>
      <xdr:col>41</xdr:col>
      <xdr:colOff>101600</xdr:colOff>
      <xdr:row>58</xdr:row>
      <xdr:rowOff>131394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122521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37170</xdr:rowOff>
    </xdr:from>
    <xdr:to>
      <xdr:col>36</xdr:col>
      <xdr:colOff>165100</xdr:colOff>
      <xdr:row>58</xdr:row>
      <xdr:rowOff>138770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129897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29400</xdr:rowOff>
    </xdr:from>
    <xdr:to>
      <xdr:col>55</xdr:col>
      <xdr:colOff>0</xdr:colOff>
      <xdr:row>77</xdr:row>
      <xdr:rowOff>32029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31050"/>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105397</xdr:rowOff>
    </xdr:from>
    <xdr:to>
      <xdr:col>50</xdr:col>
      <xdr:colOff>114300</xdr:colOff>
      <xdr:row>77</xdr:row>
      <xdr:rowOff>32029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792697"/>
          <a:ext cx="889000" cy="4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105397</xdr:rowOff>
    </xdr:from>
    <xdr:to>
      <xdr:col>45</xdr:col>
      <xdr:colOff>177800</xdr:colOff>
      <xdr:row>76</xdr:row>
      <xdr:rowOff>86613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792697"/>
          <a:ext cx="889000" cy="3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86613</xdr:rowOff>
    </xdr:from>
    <xdr:to>
      <xdr:col>41</xdr:col>
      <xdr:colOff>50800</xdr:colOff>
      <xdr:row>77</xdr:row>
      <xdr:rowOff>29463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168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150050</xdr:rowOff>
    </xdr:from>
    <xdr:to>
      <xdr:col>55</xdr:col>
      <xdr:colOff>50800</xdr:colOff>
      <xdr:row>77</xdr:row>
      <xdr:rowOff>80200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152679</xdr:rowOff>
    </xdr:from>
    <xdr:to>
      <xdr:col>50</xdr:col>
      <xdr:colOff>165100</xdr:colOff>
      <xdr:row>77</xdr:row>
      <xdr:rowOff>82829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99356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5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54597</xdr:rowOff>
    </xdr:from>
    <xdr:to>
      <xdr:col>46</xdr:col>
      <xdr:colOff>38100</xdr:colOff>
      <xdr:row>74</xdr:row>
      <xdr:rowOff>156197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7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5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35813</xdr:rowOff>
    </xdr:from>
    <xdr:to>
      <xdr:col>41</xdr:col>
      <xdr:colOff>101600</xdr:colOff>
      <xdr:row>76</xdr:row>
      <xdr:rowOff>137413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153941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8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150113</xdr:rowOff>
    </xdr:from>
    <xdr:to>
      <xdr:col>36</xdr:col>
      <xdr:colOff>165100</xdr:colOff>
      <xdr:row>77</xdr:row>
      <xdr:rowOff>80263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96791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8651</xdr:rowOff>
    </xdr:from>
    <xdr:to>
      <xdr:col>55</xdr:col>
      <xdr:colOff>0</xdr:colOff>
      <xdr:row>99</xdr:row>
      <xdr:rowOff>30683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82201"/>
          <a:ext cx="8382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8651</xdr:rowOff>
    </xdr:from>
    <xdr:to>
      <xdr:col>50</xdr:col>
      <xdr:colOff>114300</xdr:colOff>
      <xdr:row>99</xdr:row>
      <xdr:rowOff>19636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82201"/>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85</xdr:rowOff>
    </xdr:from>
    <xdr:to>
      <xdr:col>45</xdr:col>
      <xdr:colOff>177800</xdr:colOff>
      <xdr:row>99</xdr:row>
      <xdr:rowOff>19636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73635"/>
          <a:ext cx="889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85</xdr:rowOff>
    </xdr:from>
    <xdr:to>
      <xdr:col>41</xdr:col>
      <xdr:colOff>50800</xdr:colOff>
      <xdr:row>99</xdr:row>
      <xdr:rowOff>20269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73635"/>
          <a:ext cx="889000" cy="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151333</xdr:rowOff>
    </xdr:from>
    <xdr:to>
      <xdr:col>55</xdr:col>
      <xdr:colOff>50800</xdr:colOff>
      <xdr:row>99</xdr:row>
      <xdr:rowOff>81483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129301</xdr:rowOff>
    </xdr:from>
    <xdr:to>
      <xdr:col>50</xdr:col>
      <xdr:colOff>165100</xdr:colOff>
      <xdr:row>99</xdr:row>
      <xdr:rowOff>59451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50578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140286</xdr:rowOff>
    </xdr:from>
    <xdr:to>
      <xdr:col>46</xdr:col>
      <xdr:colOff>38100</xdr:colOff>
      <xdr:row>99</xdr:row>
      <xdr:rowOff>70436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61563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120735</xdr:rowOff>
    </xdr:from>
    <xdr:to>
      <xdr:col>41</xdr:col>
      <xdr:colOff>101600</xdr:colOff>
      <xdr:row>99</xdr:row>
      <xdr:rowOff>50885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67412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140919</xdr:rowOff>
    </xdr:from>
    <xdr:to>
      <xdr:col>36</xdr:col>
      <xdr:colOff>165100</xdr:colOff>
      <xdr:row>99</xdr:row>
      <xdr:rowOff>71069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62196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159351</xdr:rowOff>
    </xdr:from>
    <xdr:to>
      <xdr:col>85</xdr:col>
      <xdr:colOff>127000</xdr:colOff>
      <xdr:row>37</xdr:row>
      <xdr:rowOff>162670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03001"/>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159351</xdr:rowOff>
    </xdr:from>
    <xdr:to>
      <xdr:col>81</xdr:col>
      <xdr:colOff>50800</xdr:colOff>
      <xdr:row>37</xdr:row>
      <xdr:rowOff>165746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03001"/>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156635</xdr:rowOff>
    </xdr:from>
    <xdr:to>
      <xdr:col>76</xdr:col>
      <xdr:colOff>114300</xdr:colOff>
      <xdr:row>37</xdr:row>
      <xdr:rowOff>165746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00285"/>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156635</xdr:rowOff>
    </xdr:from>
    <xdr:to>
      <xdr:col>71</xdr:col>
      <xdr:colOff>177800</xdr:colOff>
      <xdr:row>37</xdr:row>
      <xdr:rowOff>163077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00285"/>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111870</xdr:rowOff>
    </xdr:from>
    <xdr:to>
      <xdr:col>85</xdr:col>
      <xdr:colOff>177800</xdr:colOff>
      <xdr:row>38</xdr:row>
      <xdr:rowOff>42020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108550</xdr:rowOff>
    </xdr:from>
    <xdr:to>
      <xdr:col>81</xdr:col>
      <xdr:colOff>101600</xdr:colOff>
      <xdr:row>38</xdr:row>
      <xdr:rowOff>38700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55227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2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114947</xdr:rowOff>
    </xdr:from>
    <xdr:to>
      <xdr:col>76</xdr:col>
      <xdr:colOff>165100</xdr:colOff>
      <xdr:row>38</xdr:row>
      <xdr:rowOff>45096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58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36223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105835</xdr:rowOff>
    </xdr:from>
    <xdr:to>
      <xdr:col>72</xdr:col>
      <xdr:colOff>38100</xdr:colOff>
      <xdr:row>38</xdr:row>
      <xdr:rowOff>35985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27112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112276</xdr:rowOff>
    </xdr:from>
    <xdr:to>
      <xdr:col>67</xdr:col>
      <xdr:colOff>101600</xdr:colOff>
      <xdr:row>38</xdr:row>
      <xdr:rowOff>42427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559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43597</xdr:rowOff>
    </xdr:from>
    <xdr:to>
      <xdr:col>85</xdr:col>
      <xdr:colOff>127000</xdr:colOff>
      <xdr:row>58</xdr:row>
      <xdr:rowOff>121964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87697"/>
          <a:ext cx="838200" cy="7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121964</xdr:rowOff>
    </xdr:from>
    <xdr:to>
      <xdr:col>81</xdr:col>
      <xdr:colOff>50800</xdr:colOff>
      <xdr:row>58</xdr:row>
      <xdr:rowOff>144494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66064"/>
          <a:ext cx="889000" cy="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144494</xdr:rowOff>
    </xdr:from>
    <xdr:to>
      <xdr:col>76</xdr:col>
      <xdr:colOff>114300</xdr:colOff>
      <xdr:row>58</xdr:row>
      <xdr:rowOff>146202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88594"/>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139929</xdr:rowOff>
    </xdr:from>
    <xdr:to>
      <xdr:col>71</xdr:col>
      <xdr:colOff>177800</xdr:colOff>
      <xdr:row>58</xdr:row>
      <xdr:rowOff>146202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84029"/>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164247</xdr:rowOff>
    </xdr:from>
    <xdr:to>
      <xdr:col>85</xdr:col>
      <xdr:colOff>177800</xdr:colOff>
      <xdr:row>58</xdr:row>
      <xdr:rowOff>94397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71164</xdr:rowOff>
    </xdr:from>
    <xdr:to>
      <xdr:col>81</xdr:col>
      <xdr:colOff>101600</xdr:colOff>
      <xdr:row>59</xdr:row>
      <xdr:rowOff>1314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1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163891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0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93694</xdr:rowOff>
    </xdr:from>
    <xdr:to>
      <xdr:col>76</xdr:col>
      <xdr:colOff>165100</xdr:colOff>
      <xdr:row>59</xdr:row>
      <xdr:rowOff>23844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14971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95402</xdr:rowOff>
    </xdr:from>
    <xdr:to>
      <xdr:col>72</xdr:col>
      <xdr:colOff>38100</xdr:colOff>
      <xdr:row>59</xdr:row>
      <xdr:rowOff>25552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16679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89129</xdr:rowOff>
    </xdr:from>
    <xdr:to>
      <xdr:col>67</xdr:col>
      <xdr:colOff>101600</xdr:colOff>
      <xdr:row>59</xdr:row>
      <xdr:rowOff>19279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10406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132810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05910"/>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136925</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0025"/>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136409</xdr:rowOff>
    </xdr:from>
    <xdr:to>
      <xdr:col>76</xdr:col>
      <xdr:colOff>114300</xdr:colOff>
      <xdr:row>78</xdr:row>
      <xdr:rowOff>136925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0950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136409</xdr:rowOff>
    </xdr:from>
    <xdr:to>
      <xdr:col>71</xdr:col>
      <xdr:colOff>177800</xdr:colOff>
      <xdr:row>78</xdr:row>
      <xdr:rowOff>138616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09509"/>
          <a:ext cx="8890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82010</xdr:rowOff>
    </xdr:from>
    <xdr:to>
      <xdr:col>85</xdr:col>
      <xdr:colOff>177800</xdr:colOff>
      <xdr:row>79</xdr:row>
      <xdr:rowOff>12160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86125</xdr:rowOff>
    </xdr:from>
    <xdr:to>
      <xdr:col>76</xdr:col>
      <xdr:colOff>165100</xdr:colOff>
      <xdr:row>79</xdr:row>
      <xdr:rowOff>16275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7402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85609</xdr:rowOff>
    </xdr:from>
    <xdr:to>
      <xdr:col>72</xdr:col>
      <xdr:colOff>38100</xdr:colOff>
      <xdr:row>79</xdr:row>
      <xdr:rowOff>15759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6886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1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87816</xdr:rowOff>
    </xdr:from>
    <xdr:to>
      <xdr:col>67</xdr:col>
      <xdr:colOff>101600</xdr:colOff>
      <xdr:row>79</xdr:row>
      <xdr:rowOff>17966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9093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5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86587</xdr:rowOff>
    </xdr:from>
    <xdr:to>
      <xdr:col>85</xdr:col>
      <xdr:colOff>127000</xdr:colOff>
      <xdr:row>97</xdr:row>
      <xdr:rowOff>91850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17237"/>
          <a:ext cx="8382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91850</xdr:rowOff>
    </xdr:from>
    <xdr:to>
      <xdr:col>81</xdr:col>
      <xdr:colOff>50800</xdr:colOff>
      <xdr:row>97</xdr:row>
      <xdr:rowOff>100536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2250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100536</xdr:rowOff>
    </xdr:from>
    <xdr:to>
      <xdr:col>76</xdr:col>
      <xdr:colOff>114300</xdr:colOff>
      <xdr:row>97</xdr:row>
      <xdr:rowOff>106138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731186"/>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106138</xdr:rowOff>
    </xdr:from>
    <xdr:to>
      <xdr:col>71</xdr:col>
      <xdr:colOff>177800</xdr:colOff>
      <xdr:row>97</xdr:row>
      <xdr:rowOff>115129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3678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35787</xdr:rowOff>
    </xdr:from>
    <xdr:to>
      <xdr:col>85</xdr:col>
      <xdr:colOff>177800</xdr:colOff>
      <xdr:row>97</xdr:row>
      <xdr:rowOff>137387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14214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41050</xdr:rowOff>
    </xdr:from>
    <xdr:to>
      <xdr:col>81</xdr:col>
      <xdr:colOff>101600</xdr:colOff>
      <xdr:row>97</xdr:row>
      <xdr:rowOff>142650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49736</xdr:rowOff>
    </xdr:from>
    <xdr:to>
      <xdr:col>76</xdr:col>
      <xdr:colOff>165100</xdr:colOff>
      <xdr:row>97</xdr:row>
      <xdr:rowOff>151336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142463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55338</xdr:rowOff>
    </xdr:from>
    <xdr:to>
      <xdr:col>72</xdr:col>
      <xdr:colOff>38100</xdr:colOff>
      <xdr:row>97</xdr:row>
      <xdr:rowOff>156938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148065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64329</xdr:rowOff>
    </xdr:from>
    <xdr:to>
      <xdr:col>67</xdr:col>
      <xdr:colOff>101600</xdr:colOff>
      <xdr:row>97</xdr:row>
      <xdr:rowOff>165929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157056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8,493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 ⇒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 ⇒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 ⇒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 ⇒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H27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959,967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1,017,561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1,014,648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1,008,932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987,089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千円と推移している。それぞれ要因として、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：後期高齢者療養給付費負担金：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63,782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千円）、介護給付費など障害福祉費扶助費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121,057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千円）、保育園費：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254,298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：（低所得者向け）臨時福祉給付金等：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千円）、介護基盤整備事業費補助金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37,589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千円（皆増）となっており、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元と減を続けており、人口の減少の影響が考えられる（△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類似団体内平均を大きく上回る水準であるが、要因としてはシルバー人材センター補助金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千円、労働金庫預託金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千円が人口規模に対して大きいことが考えられる。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157,559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352,964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千円と大きく増加している。米粉生産設備整備事業補助金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266,809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千円（皆増）が主な増加要因となっている。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おもてなし広場整備事業 </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30,054</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75,217</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306,685</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千円と三か年にわたって行ったため、著しく増加している。</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以降についてはおもてなし広場を含めた観光施設に係る経費が継続して支出されていることが影響していると考えられる。</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：おもてなし広場施設整備工事費 </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6,730</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千円、弥彦山登山道修復整備工事費</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5,281</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元：おもてなし広場施設管理委託料 </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4,300</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千円、観光施設改修工事費 </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2,890</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a:t>
          </a:r>
          <a:endPar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322,500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342,600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342,700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312,300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H30:312,400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元：</a:t>
          </a:r>
          <a:r>
            <a:rPr kumimoji="1" lang="en-US" altLang="ja-JP" sz="1200">
              <a:latin typeface="ＭＳ ゴシック" pitchFamily="49" charset="-128"/>
              <a:ea typeface="ＭＳ ゴシック" pitchFamily="49" charset="-128"/>
            </a:rPr>
            <a:t>322,400</a:t>
          </a:r>
          <a:r>
            <a:rPr kumimoji="1" lang="ja-JP" altLang="en-US" sz="1200">
              <a:latin typeface="ＭＳ ゴシック" pitchFamily="49" charset="-128"/>
              <a:ea typeface="ＭＳ ゴシック" pitchFamily="49" charset="-128"/>
            </a:rPr>
            <a:t>千円</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年度で大きく減らしたため、積戻しを行いたいところであったが、記録的大雪にかかる除雪経費を捻出するため</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にさらに取崩しを行っている。</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71,707</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12,317</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23,069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30,010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17,312</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元：</a:t>
          </a:r>
          <a:r>
            <a:rPr kumimoji="1" lang="en-US" altLang="ja-JP" sz="1200">
              <a:latin typeface="ＭＳ ゴシック" pitchFamily="49" charset="-128"/>
              <a:ea typeface="ＭＳ ゴシック" pitchFamily="49" charset="-128"/>
            </a:rPr>
            <a:t>61,835</a:t>
          </a:r>
          <a:r>
            <a:rPr kumimoji="1" lang="ja-JP" altLang="en-US" sz="1200">
              <a:latin typeface="ＭＳ ゴシック" pitchFamily="49" charset="-128"/>
              <a:ea typeface="ＭＳ ゴシック" pitchFamily="49" charset="-128"/>
            </a:rPr>
            <a:t>千円</a:t>
          </a:r>
        </a:p>
        <a:p>
          <a:r>
            <a:rPr kumimoji="1" lang="ja-JP" altLang="en-US" sz="1200">
              <a:latin typeface="ＭＳ ゴシック" pitchFamily="49" charset="-128"/>
              <a:ea typeface="ＭＳ ゴシック" pitchFamily="49" charset="-128"/>
            </a:rPr>
            <a:t>　財政調整基金を取崩した年度については大きく収支が悪化している。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資金剰余額　</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152,998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71,733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20,300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5,273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1,651</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R</a:t>
          </a:r>
          <a:r>
            <a:rPr lang="ja-JP" altLang="en-US" sz="1100" b="0" i="0" baseline="0">
              <a:solidFill>
                <a:schemeClr val="dk1"/>
              </a:solidFill>
              <a:effectLst/>
              <a:latin typeface="+mn-lt"/>
              <a:ea typeface="+mn-ea"/>
              <a:cs typeface="+mn-cs"/>
            </a:rPr>
            <a:t>元：△</a:t>
          </a:r>
          <a:r>
            <a:rPr lang="en-US" altLang="ja-JP" sz="1100" b="0" i="0" baseline="0">
              <a:solidFill>
                <a:schemeClr val="dk1"/>
              </a:solidFill>
              <a:effectLst/>
              <a:latin typeface="+mn-lt"/>
              <a:ea typeface="+mn-ea"/>
              <a:cs typeface="+mn-cs"/>
            </a:rPr>
            <a:t>14,257</a:t>
          </a:r>
          <a:r>
            <a:rPr lang="ja-JP" altLang="en-US" sz="1100" b="0" i="0" baseline="0">
              <a:solidFill>
                <a:schemeClr val="dk1"/>
              </a:solidFill>
              <a:effectLst/>
              <a:latin typeface="+mn-lt"/>
              <a:ea typeface="+mn-ea"/>
              <a:cs typeface="+mn-cs"/>
            </a:rPr>
            <a:t>千円</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一般会計からの繰入金が減少しているため、著しく減少している。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82</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84</v>
      </c>
      <c r="C3" s="403"/>
      <c r="D3" s="403"/>
      <c r="E3" s="404"/>
      <c r="F3" s="404"/>
      <c r="G3" s="404"/>
      <c r="H3" s="404"/>
      <c r="I3" s="404"/>
      <c r="J3" s="404"/>
      <c r="K3" s="404"/>
      <c r="L3" s="404" t="s">
        <v>85</v>
      </c>
      <c r="M3" s="404"/>
      <c r="N3" s="404"/>
      <c r="O3" s="404"/>
      <c r="P3" s="404"/>
      <c r="Q3" s="404"/>
      <c r="R3" s="411"/>
      <c r="S3" s="411"/>
      <c r="T3" s="411"/>
      <c r="U3" s="411"/>
      <c r="V3" s="412"/>
      <c r="W3" s="386" t="s">
        <v>86</v>
      </c>
      <c r="X3" s="387"/>
      <c r="Y3" s="387"/>
      <c r="Z3" s="387"/>
      <c r="AA3" s="387"/>
      <c r="AB3" s="403"/>
      <c r="AC3" s="411" t="s">
        <v>87</v>
      </c>
      <c r="AD3" s="387"/>
      <c r="AE3" s="387"/>
      <c r="AF3" s="387"/>
      <c r="AG3" s="387"/>
      <c r="AH3" s="387"/>
      <c r="AI3" s="387"/>
      <c r="AJ3" s="387"/>
      <c r="AK3" s="387"/>
      <c r="AL3" s="388"/>
      <c r="AM3" s="386" t="s">
        <v>88</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89</v>
      </c>
      <c r="BO3" s="387"/>
      <c r="BP3" s="387"/>
      <c r="BQ3" s="387"/>
      <c r="BR3" s="387"/>
      <c r="BS3" s="387"/>
      <c r="BT3" s="387"/>
      <c r="BU3" s="388"/>
      <c r="BV3" s="386" t="s">
        <v>90</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91</v>
      </c>
      <c r="CU3" s="387"/>
      <c r="CV3" s="387"/>
      <c r="CW3" s="387"/>
      <c r="CX3" s="387"/>
      <c r="CY3" s="387"/>
      <c r="CZ3" s="387"/>
      <c r="DA3" s="388"/>
      <c r="DB3" s="386" t="s">
        <v>92</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93</v>
      </c>
      <c r="AZ4" s="390"/>
      <c r="BA4" s="390"/>
      <c r="BB4" s="390"/>
      <c r="BC4" s="390"/>
      <c r="BD4" s="390"/>
      <c r="BE4" s="390"/>
      <c r="BF4" s="390"/>
      <c r="BG4" s="390"/>
      <c r="BH4" s="390"/>
      <c r="BI4" s="390"/>
      <c r="BJ4" s="390"/>
      <c r="BK4" s="390"/>
      <c r="BL4" s="390"/>
      <c r="BM4" s="391"/>
      <c r="BN4" s="392">
        <v>4508746</v>
      </c>
      <c r="BO4" s="393"/>
      <c r="BP4" s="393"/>
      <c r="BQ4" s="393"/>
      <c r="BR4" s="393"/>
      <c r="BS4" s="393"/>
      <c r="BT4" s="393"/>
      <c r="BU4" s="394"/>
      <c r="BV4" s="392">
        <v>4450725</v>
      </c>
      <c r="BW4" s="393"/>
      <c r="BX4" s="393"/>
      <c r="BY4" s="393"/>
      <c r="BZ4" s="393"/>
      <c r="CA4" s="393"/>
      <c r="CB4" s="393"/>
      <c r="CC4" s="394"/>
      <c r="CD4" s="395" t="s">
        <v>94</v>
      </c>
      <c r="CE4" s="396"/>
      <c r="CF4" s="396"/>
      <c r="CG4" s="396"/>
      <c r="CH4" s="396"/>
      <c r="CI4" s="396"/>
      <c r="CJ4" s="396"/>
      <c r="CK4" s="396"/>
      <c r="CL4" s="396"/>
      <c r="CM4" s="396"/>
      <c r="CN4" s="396"/>
      <c r="CO4" s="396"/>
      <c r="CP4" s="396"/>
      <c r="CQ4" s="396"/>
      <c r="CR4" s="396"/>
      <c r="CS4" s="397"/>
      <c r="CT4" s="398">
        <v>6.4</v>
      </c>
      <c r="CU4" s="399"/>
      <c r="CV4" s="399"/>
      <c r="CW4" s="399"/>
      <c r="CX4" s="399"/>
      <c r="CY4" s="399"/>
      <c r="CZ4" s="399"/>
      <c r="DA4" s="400"/>
      <c r="DB4" s="398">
        <v>4.2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95</v>
      </c>
      <c r="AN5" s="459"/>
      <c r="AO5" s="459"/>
      <c r="AP5" s="459"/>
      <c r="AQ5" s="459"/>
      <c r="AR5" s="459"/>
      <c r="AS5" s="459"/>
      <c r="AT5" s="460"/>
      <c r="AU5" s="461" t="s">
        <v>96</v>
      </c>
      <c r="AV5" s="462"/>
      <c r="AW5" s="462"/>
      <c r="AX5" s="462"/>
      <c r="AY5" s="463" t="s">
        <v>97</v>
      </c>
      <c r="AZ5" s="464"/>
      <c r="BA5" s="464"/>
      <c r="BB5" s="464"/>
      <c r="BC5" s="464"/>
      <c r="BD5" s="464"/>
      <c r="BE5" s="464"/>
      <c r="BF5" s="464"/>
      <c r="BG5" s="464"/>
      <c r="BH5" s="464"/>
      <c r="BI5" s="464"/>
      <c r="BJ5" s="464"/>
      <c r="BK5" s="464"/>
      <c r="BL5" s="464"/>
      <c r="BM5" s="465"/>
      <c r="BN5" s="429">
        <v>4327175</v>
      </c>
      <c r="BO5" s="430"/>
      <c r="BP5" s="430"/>
      <c r="BQ5" s="430"/>
      <c r="BR5" s="430"/>
      <c r="BS5" s="430"/>
      <c r="BT5" s="430"/>
      <c r="BU5" s="431"/>
      <c r="BV5" s="429">
        <v>4341633</v>
      </c>
      <c r="BW5" s="430"/>
      <c r="BX5" s="430"/>
      <c r="BY5" s="430"/>
      <c r="BZ5" s="430"/>
      <c r="CA5" s="430"/>
      <c r="CB5" s="430"/>
      <c r="CC5" s="431"/>
      <c r="CD5" s="432" t="s">
        <v>98</v>
      </c>
      <c r="CE5" s="433"/>
      <c r="CF5" s="433"/>
      <c r="CG5" s="433"/>
      <c r="CH5" s="433"/>
      <c r="CI5" s="433"/>
      <c r="CJ5" s="433"/>
      <c r="CK5" s="433"/>
      <c r="CL5" s="433"/>
      <c r="CM5" s="433"/>
      <c r="CN5" s="433"/>
      <c r="CO5" s="433"/>
      <c r="CP5" s="433"/>
      <c r="CQ5" s="433"/>
      <c r="CR5" s="433"/>
      <c r="CS5" s="434"/>
      <c r="CT5" s="426">
        <v>82.4</v>
      </c>
      <c r="CU5" s="427"/>
      <c r="CV5" s="427"/>
      <c r="CW5" s="427"/>
      <c r="CX5" s="427"/>
      <c r="CY5" s="427"/>
      <c r="CZ5" s="427"/>
      <c r="DA5" s="428"/>
      <c r="DB5" s="426">
        <v>84.6</v>
      </c>
      <c r="DC5" s="427"/>
      <c r="DD5" s="427"/>
      <c r="DE5" s="427"/>
      <c r="DF5" s="427"/>
      <c r="DG5" s="427"/>
      <c r="DH5" s="427"/>
      <c r="DI5" s="428"/>
      <c r="DJ5" s="186"/>
      <c r="DK5" s="186"/>
      <c r="DL5" s="186"/>
      <c r="DM5" s="186"/>
      <c r="DN5" s="186"/>
      <c r="DO5" s="186"/>
    </row>
    <row r="6" spans="1:119" ht="18.75" customHeight="1" x14ac:dyDescent="0.15">
      <c r="A6" s="187"/>
      <c r="B6" s="435" t="s">
        <v>99</v>
      </c>
      <c r="C6" s="436"/>
      <c r="D6" s="436"/>
      <c r="E6" s="437"/>
      <c r="F6" s="437"/>
      <c r="G6" s="437"/>
      <c r="H6" s="437"/>
      <c r="I6" s="437"/>
      <c r="J6" s="437"/>
      <c r="K6" s="437"/>
      <c r="L6" s="437" t="s">
        <v>100</v>
      </c>
      <c r="M6" s="437"/>
      <c r="N6" s="437"/>
      <c r="O6" s="437"/>
      <c r="P6" s="437"/>
      <c r="Q6" s="437"/>
      <c r="R6" s="441"/>
      <c r="S6" s="441"/>
      <c r="T6" s="441"/>
      <c r="U6" s="441"/>
      <c r="V6" s="442"/>
      <c r="W6" s="445" t="s">
        <v>101</v>
      </c>
      <c r="X6" s="446"/>
      <c r="Y6" s="446"/>
      <c r="Z6" s="446"/>
      <c r="AA6" s="446"/>
      <c r="AB6" s="436"/>
      <c r="AC6" s="449" t="s">
        <v>102</v>
      </c>
      <c r="AD6" s="450"/>
      <c r="AE6" s="450"/>
      <c r="AF6" s="450"/>
      <c r="AG6" s="450"/>
      <c r="AH6" s="450"/>
      <c r="AI6" s="450"/>
      <c r="AJ6" s="450"/>
      <c r="AK6" s="450"/>
      <c r="AL6" s="451"/>
      <c r="AM6" s="458" t="s">
        <v>103</v>
      </c>
      <c r="AN6" s="459"/>
      <c r="AO6" s="459"/>
      <c r="AP6" s="459"/>
      <c r="AQ6" s="459"/>
      <c r="AR6" s="459"/>
      <c r="AS6" s="459"/>
      <c r="AT6" s="460"/>
      <c r="AU6" s="461" t="s">
        <v>104</v>
      </c>
      <c r="AV6" s="462"/>
      <c r="AW6" s="462"/>
      <c r="AX6" s="462"/>
      <c r="AY6" s="463" t="s">
        <v>105</v>
      </c>
      <c r="AZ6" s="464"/>
      <c r="BA6" s="464"/>
      <c r="BB6" s="464"/>
      <c r="BC6" s="464"/>
      <c r="BD6" s="464"/>
      <c r="BE6" s="464"/>
      <c r="BF6" s="464"/>
      <c r="BG6" s="464"/>
      <c r="BH6" s="464"/>
      <c r="BI6" s="464"/>
      <c r="BJ6" s="464"/>
      <c r="BK6" s="464"/>
      <c r="BL6" s="464"/>
      <c r="BM6" s="465"/>
      <c r="BN6" s="429">
        <v>181571</v>
      </c>
      <c r="BO6" s="430"/>
      <c r="BP6" s="430"/>
      <c r="BQ6" s="430"/>
      <c r="BR6" s="430"/>
      <c r="BS6" s="430"/>
      <c r="BT6" s="430"/>
      <c r="BU6" s="431"/>
      <c r="BV6" s="429">
        <v>109092</v>
      </c>
      <c r="BW6" s="430"/>
      <c r="BX6" s="430"/>
      <c r="BY6" s="430"/>
      <c r="BZ6" s="430"/>
      <c r="CA6" s="430"/>
      <c r="CB6" s="430"/>
      <c r="CC6" s="431"/>
      <c r="CD6" s="432" t="s">
        <v>106</v>
      </c>
      <c r="CE6" s="433"/>
      <c r="CF6" s="433"/>
      <c r="CG6" s="433"/>
      <c r="CH6" s="433"/>
      <c r="CI6" s="433"/>
      <c r="CJ6" s="433"/>
      <c r="CK6" s="433"/>
      <c r="CL6" s="433"/>
      <c r="CM6" s="433"/>
      <c r="CN6" s="433"/>
      <c r="CO6" s="433"/>
      <c r="CP6" s="433"/>
      <c r="CQ6" s="433"/>
      <c r="CR6" s="433"/>
      <c r="CS6" s="434"/>
      <c r="CT6" s="466">
        <v>85.8</v>
      </c>
      <c r="CU6" s="467"/>
      <c r="CV6" s="467"/>
      <c r="CW6" s="467"/>
      <c r="CX6" s="467"/>
      <c r="CY6" s="467"/>
      <c r="CZ6" s="467"/>
      <c r="DA6" s="468"/>
      <c r="DB6" s="466">
        <v>89.3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107</v>
      </c>
      <c r="AN7" s="459"/>
      <c r="AO7" s="459"/>
      <c r="AP7" s="459"/>
      <c r="AQ7" s="459"/>
      <c r="AR7" s="459"/>
      <c r="AS7" s="459"/>
      <c r="AT7" s="460"/>
      <c r="AU7" s="461" t="s">
        <v>108</v>
      </c>
      <c r="AV7" s="462"/>
      <c r="AW7" s="462"/>
      <c r="AX7" s="462"/>
      <c r="AY7" s="463" t="s">
        <v>109</v>
      </c>
      <c r="AZ7" s="464"/>
      <c r="BA7" s="464"/>
      <c r="BB7" s="464"/>
      <c r="BC7" s="464"/>
      <c r="BD7" s="464"/>
      <c r="BE7" s="464"/>
      <c r="BF7" s="464"/>
      <c r="BG7" s="464"/>
      <c r="BH7" s="464"/>
      <c r="BI7" s="464"/>
      <c r="BJ7" s="464"/>
      <c r="BK7" s="464"/>
      <c r="BL7" s="464"/>
      <c r="BM7" s="465"/>
      <c r="BN7" s="429">
        <v>21989</v>
      </c>
      <c r="BO7" s="430"/>
      <c r="BP7" s="430"/>
      <c r="BQ7" s="430"/>
      <c r="BR7" s="430"/>
      <c r="BS7" s="430"/>
      <c r="BT7" s="430"/>
      <c r="BU7" s="431"/>
      <c r="BV7" s="429">
        <v>1345</v>
      </c>
      <c r="BW7" s="430"/>
      <c r="BX7" s="430"/>
      <c r="BY7" s="430"/>
      <c r="BZ7" s="430"/>
      <c r="CA7" s="430"/>
      <c r="CB7" s="430"/>
      <c r="CC7" s="431"/>
      <c r="CD7" s="432" t="s">
        <v>110</v>
      </c>
      <c r="CE7" s="433"/>
      <c r="CF7" s="433"/>
      <c r="CG7" s="433"/>
      <c r="CH7" s="433"/>
      <c r="CI7" s="433"/>
      <c r="CJ7" s="433"/>
      <c r="CK7" s="433"/>
      <c r="CL7" s="433"/>
      <c r="CM7" s="433"/>
      <c r="CN7" s="433"/>
      <c r="CO7" s="433"/>
      <c r="CP7" s="433"/>
      <c r="CQ7" s="433"/>
      <c r="CR7" s="433"/>
      <c r="CS7" s="434"/>
      <c r="CT7" s="429">
        <v>2496554</v>
      </c>
      <c r="CU7" s="430"/>
      <c r="CV7" s="430"/>
      <c r="CW7" s="430"/>
      <c r="CX7" s="430"/>
      <c r="CY7" s="430"/>
      <c r="CZ7" s="430"/>
      <c r="DA7" s="431"/>
      <c r="DB7" s="429">
        <v>2543982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111</v>
      </c>
      <c r="AN8" s="459"/>
      <c r="AO8" s="459"/>
      <c r="AP8" s="459"/>
      <c r="AQ8" s="459"/>
      <c r="AR8" s="459"/>
      <c r="AS8" s="459"/>
      <c r="AT8" s="460"/>
      <c r="AU8" s="461" t="s">
        <v>104</v>
      </c>
      <c r="AV8" s="462"/>
      <c r="AW8" s="462"/>
      <c r="AX8" s="462"/>
      <c r="AY8" s="463" t="s">
        <v>112</v>
      </c>
      <c r="AZ8" s="464"/>
      <c r="BA8" s="464"/>
      <c r="BB8" s="464"/>
      <c r="BC8" s="464"/>
      <c r="BD8" s="464"/>
      <c r="BE8" s="464"/>
      <c r="BF8" s="464"/>
      <c r="BG8" s="464"/>
      <c r="BH8" s="464"/>
      <c r="BI8" s="464"/>
      <c r="BJ8" s="464"/>
      <c r="BK8" s="464"/>
      <c r="BL8" s="464"/>
      <c r="BM8" s="465"/>
      <c r="BN8" s="429">
        <v>159582</v>
      </c>
      <c r="BO8" s="430"/>
      <c r="BP8" s="430"/>
      <c r="BQ8" s="430"/>
      <c r="BR8" s="430"/>
      <c r="BS8" s="430"/>
      <c r="BT8" s="430"/>
      <c r="BU8" s="431"/>
      <c r="BV8" s="429">
        <v>107747</v>
      </c>
      <c r="BW8" s="430"/>
      <c r="BX8" s="430"/>
      <c r="BY8" s="430"/>
      <c r="BZ8" s="430"/>
      <c r="CA8" s="430"/>
      <c r="CB8" s="430"/>
      <c r="CC8" s="431"/>
      <c r="CD8" s="432" t="s">
        <v>113</v>
      </c>
      <c r="CE8" s="433"/>
      <c r="CF8" s="433"/>
      <c r="CG8" s="433"/>
      <c r="CH8" s="433"/>
      <c r="CI8" s="433"/>
      <c r="CJ8" s="433"/>
      <c r="CK8" s="433"/>
      <c r="CL8" s="433"/>
      <c r="CM8" s="433"/>
      <c r="CN8" s="433"/>
      <c r="CO8" s="433"/>
      <c r="CP8" s="433"/>
      <c r="CQ8" s="433"/>
      <c r="CR8" s="433"/>
      <c r="CS8" s="434"/>
      <c r="CT8" s="469">
        <v>0.42</v>
      </c>
      <c r="CU8" s="470"/>
      <c r="CV8" s="470"/>
      <c r="CW8" s="470"/>
      <c r="CX8" s="470"/>
      <c r="CY8" s="470"/>
      <c r="CZ8" s="470"/>
      <c r="DA8" s="471"/>
      <c r="DB8" s="469">
        <v>0.42</v>
      </c>
      <c r="DC8" s="470"/>
      <c r="DD8" s="470"/>
      <c r="DE8" s="470"/>
      <c r="DF8" s="470"/>
      <c r="DG8" s="470"/>
      <c r="DH8" s="470"/>
      <c r="DI8" s="471"/>
      <c r="DJ8" s="186"/>
      <c r="DK8" s="186"/>
      <c r="DL8" s="186"/>
      <c r="DM8" s="186"/>
      <c r="DN8" s="186"/>
      <c r="DO8" s="186"/>
    </row>
    <row r="9" spans="1:119" ht="18.75" customHeight="1" thickBot="1" x14ac:dyDescent="0.2">
      <c r="A9" s="187"/>
      <c r="B9" s="423" t="s">
        <v>114</v>
      </c>
      <c r="C9" s="424"/>
      <c r="D9" s="424"/>
      <c r="E9" s="424"/>
      <c r="F9" s="424"/>
      <c r="G9" s="424"/>
      <c r="H9" s="424"/>
      <c r="I9" s="424"/>
      <c r="J9" s="424"/>
      <c r="K9" s="472"/>
      <c r="L9" s="473" t="s">
        <v>115</v>
      </c>
      <c r="M9" s="474"/>
      <c r="N9" s="474"/>
      <c r="O9" s="474"/>
      <c r="P9" s="474"/>
      <c r="Q9" s="475"/>
      <c r="R9" s="476">
        <v>8209</v>
      </c>
      <c r="S9" s="477"/>
      <c r="T9" s="477"/>
      <c r="U9" s="477"/>
      <c r="V9" s="478"/>
      <c r="W9" s="386" t="s">
        <v>116</v>
      </c>
      <c r="X9" s="387"/>
      <c r="Y9" s="387"/>
      <c r="Z9" s="387"/>
      <c r="AA9" s="387"/>
      <c r="AB9" s="387"/>
      <c r="AC9" s="387"/>
      <c r="AD9" s="387"/>
      <c r="AE9" s="387"/>
      <c r="AF9" s="387"/>
      <c r="AG9" s="387"/>
      <c r="AH9" s="387"/>
      <c r="AI9" s="387"/>
      <c r="AJ9" s="387"/>
      <c r="AK9" s="387"/>
      <c r="AL9" s="388"/>
      <c r="AM9" s="458" t="s">
        <v>117</v>
      </c>
      <c r="AN9" s="459"/>
      <c r="AO9" s="459"/>
      <c r="AP9" s="459"/>
      <c r="AQ9" s="459"/>
      <c r="AR9" s="459"/>
      <c r="AS9" s="459"/>
      <c r="AT9" s="460"/>
      <c r="AU9" s="461" t="s">
        <v>104</v>
      </c>
      <c r="AV9" s="462"/>
      <c r="AW9" s="462"/>
      <c r="AX9" s="462"/>
      <c r="AY9" s="463" t="s">
        <v>118</v>
      </c>
      <c r="AZ9" s="464"/>
      <c r="BA9" s="464"/>
      <c r="BB9" s="464"/>
      <c r="BC9" s="464"/>
      <c r="BD9" s="464"/>
      <c r="BE9" s="464"/>
      <c r="BF9" s="464"/>
      <c r="BG9" s="464"/>
      <c r="BH9" s="464"/>
      <c r="BI9" s="464"/>
      <c r="BJ9" s="464"/>
      <c r="BK9" s="464"/>
      <c r="BL9" s="464"/>
      <c r="BM9" s="465"/>
      <c r="BN9" s="429">
        <v>51835</v>
      </c>
      <c r="BO9" s="430"/>
      <c r="BP9" s="430"/>
      <c r="BQ9" s="430"/>
      <c r="BR9" s="430"/>
      <c r="BS9" s="430"/>
      <c r="BT9" s="430"/>
      <c r="BU9" s="431"/>
      <c r="BV9" s="429">
        <v>-17412</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13.2</v>
      </c>
      <c r="CU9" s="427"/>
      <c r="CV9" s="427"/>
      <c r="CW9" s="427"/>
      <c r="CX9" s="427"/>
      <c r="CY9" s="427"/>
      <c r="CZ9" s="427"/>
      <c r="DA9" s="428"/>
      <c r="DB9" s="426">
        <v>13.1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8582</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122</v>
      </c>
      <c r="AV10" s="462"/>
      <c r="AW10" s="462"/>
      <c r="AX10" s="462"/>
      <c r="AY10" s="463" t="s">
        <v>123</v>
      </c>
      <c r="AZ10" s="464"/>
      <c r="BA10" s="464"/>
      <c r="BB10" s="464"/>
      <c r="BC10" s="464"/>
      <c r="BD10" s="464"/>
      <c r="BE10" s="464"/>
      <c r="BF10" s="464"/>
      <c r="BG10" s="464"/>
      <c r="BH10" s="464"/>
      <c r="BI10" s="464"/>
      <c r="BJ10" s="464"/>
      <c r="BK10" s="464"/>
      <c r="BL10" s="464"/>
      <c r="BM10" s="465"/>
      <c r="BN10" s="429">
        <v>10000</v>
      </c>
      <c r="BO10" s="430"/>
      <c r="BP10" s="430"/>
      <c r="BQ10" s="430"/>
      <c r="BR10" s="430"/>
      <c r="BS10" s="430"/>
      <c r="BT10" s="430"/>
      <c r="BU10" s="431"/>
      <c r="BV10" s="429">
        <v>100</v>
      </c>
      <c r="BW10" s="430"/>
      <c r="BX10" s="430"/>
      <c r="BY10" s="430"/>
      <c r="BZ10" s="430"/>
      <c r="CA10" s="430"/>
      <c r="CB10" s="430"/>
      <c r="CC10" s="43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125</v>
      </c>
      <c r="M11" s="484"/>
      <c r="N11" s="484"/>
      <c r="O11" s="484"/>
      <c r="P11" s="484"/>
      <c r="Q11" s="485"/>
      <c r="R11" s="486" t="s">
        <v>126</v>
      </c>
      <c r="S11" s="487"/>
      <c r="T11" s="487"/>
      <c r="U11" s="487"/>
      <c r="V11" s="488"/>
      <c r="W11" s="417"/>
      <c r="X11" s="418"/>
      <c r="Y11" s="418"/>
      <c r="Z11" s="418"/>
      <c r="AA11" s="418"/>
      <c r="AB11" s="418"/>
      <c r="AC11" s="418"/>
      <c r="AD11" s="418"/>
      <c r="AE11" s="418"/>
      <c r="AF11" s="418"/>
      <c r="AG11" s="418"/>
      <c r="AH11" s="418"/>
      <c r="AI11" s="418"/>
      <c r="AJ11" s="418"/>
      <c r="AK11" s="418"/>
      <c r="AL11" s="421"/>
      <c r="AM11" s="458" t="s">
        <v>127</v>
      </c>
      <c r="AN11" s="459"/>
      <c r="AO11" s="459"/>
      <c r="AP11" s="459"/>
      <c r="AQ11" s="459"/>
      <c r="AR11" s="459"/>
      <c r="AS11" s="459"/>
      <c r="AT11" s="460"/>
      <c r="AU11" s="461" t="s">
        <v>128</v>
      </c>
      <c r="AV11" s="462"/>
      <c r="AW11" s="462"/>
      <c r="AX11" s="462"/>
      <c r="AY11" s="463" t="s">
        <v>129</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130</v>
      </c>
      <c r="CE11" s="433"/>
      <c r="CF11" s="433"/>
      <c r="CG11" s="433"/>
      <c r="CH11" s="433"/>
      <c r="CI11" s="433"/>
      <c r="CJ11" s="433"/>
      <c r="CK11" s="433"/>
      <c r="CL11" s="433"/>
      <c r="CM11" s="433"/>
      <c r="CN11" s="433"/>
      <c r="CO11" s="433"/>
      <c r="CP11" s="433"/>
      <c r="CQ11" s="433"/>
      <c r="CR11" s="433"/>
      <c r="CS11" s="434"/>
      <c r="CT11" s="469" t="s">
        <v>131</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8000</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140</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7978</v>
      </c>
      <c r="S13" s="514"/>
      <c r="T13" s="514"/>
      <c r="U13" s="514"/>
      <c r="V13" s="515"/>
      <c r="W13" s="445" t="s">
        <v>142</v>
      </c>
      <c r="X13" s="446"/>
      <c r="Y13" s="446"/>
      <c r="Z13" s="446"/>
      <c r="AA13" s="446"/>
      <c r="AB13" s="436"/>
      <c r="AC13" s="480">
        <v>336</v>
      </c>
      <c r="AD13" s="481"/>
      <c r="AE13" s="481"/>
      <c r="AF13" s="481"/>
      <c r="AG13" s="523"/>
      <c r="AH13" s="480">
        <v>352</v>
      </c>
      <c r="AI13" s="481"/>
      <c r="AJ13" s="481"/>
      <c r="AK13" s="481"/>
      <c r="AL13" s="482"/>
      <c r="AM13" s="458" t="s">
        <v>143</v>
      </c>
      <c r="AN13" s="459"/>
      <c r="AO13" s="459"/>
      <c r="AP13" s="459"/>
      <c r="AQ13" s="459"/>
      <c r="AR13" s="459"/>
      <c r="AS13" s="459"/>
      <c r="AT13" s="460"/>
      <c r="AU13" s="461" t="s">
        <v>137</v>
      </c>
      <c r="AV13" s="462"/>
      <c r="AW13" s="462"/>
      <c r="AX13" s="462"/>
      <c r="AY13" s="463" t="s">
        <v>144</v>
      </c>
      <c r="AZ13" s="464"/>
      <c r="BA13" s="464"/>
      <c r="BB13" s="464"/>
      <c r="BC13" s="464"/>
      <c r="BD13" s="464"/>
      <c r="BE13" s="464"/>
      <c r="BF13" s="464"/>
      <c r="BG13" s="464"/>
      <c r="BH13" s="464"/>
      <c r="BI13" s="464"/>
      <c r="BJ13" s="464"/>
      <c r="BK13" s="464"/>
      <c r="BL13" s="464"/>
      <c r="BM13" s="465"/>
      <c r="BN13" s="429">
        <v>61835</v>
      </c>
      <c r="BO13" s="430"/>
      <c r="BP13" s="430"/>
      <c r="BQ13" s="430"/>
      <c r="BR13" s="430"/>
      <c r="BS13" s="430"/>
      <c r="BT13" s="430"/>
      <c r="BU13" s="431"/>
      <c r="BV13" s="429">
        <v>-17312</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14.5</v>
      </c>
      <c r="CU13" s="427"/>
      <c r="CV13" s="427"/>
      <c r="CW13" s="427"/>
      <c r="CX13" s="427"/>
      <c r="CY13" s="427"/>
      <c r="CZ13" s="427"/>
      <c r="DA13" s="428"/>
      <c r="DB13" s="426">
        <v>14.8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8147</v>
      </c>
      <c r="S14" s="514"/>
      <c r="T14" s="514"/>
      <c r="U14" s="514"/>
      <c r="V14" s="515"/>
      <c r="W14" s="419"/>
      <c r="X14" s="420"/>
      <c r="Y14" s="420"/>
      <c r="Z14" s="420"/>
      <c r="AA14" s="420"/>
      <c r="AB14" s="409"/>
      <c r="AC14" s="516">
        <v>7.7</v>
      </c>
      <c r="AD14" s="517"/>
      <c r="AE14" s="517"/>
      <c r="AF14" s="517"/>
      <c r="AG14" s="518"/>
      <c r="AH14" s="516">
        <v>7.9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79.599999999999994</v>
      </c>
      <c r="CU14" s="528"/>
      <c r="CV14" s="528"/>
      <c r="CW14" s="528"/>
      <c r="CX14" s="528"/>
      <c r="CY14" s="528"/>
      <c r="CZ14" s="528"/>
      <c r="DA14" s="529"/>
      <c r="DB14" s="527">
        <v>89.4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8123</v>
      </c>
      <c r="S15" s="514"/>
      <c r="T15" s="514"/>
      <c r="U15" s="514"/>
      <c r="V15" s="515"/>
      <c r="W15" s="445" t="s">
        <v>149</v>
      </c>
      <c r="X15" s="446"/>
      <c r="Y15" s="446"/>
      <c r="Z15" s="446"/>
      <c r="AA15" s="446"/>
      <c r="AB15" s="436"/>
      <c r="AC15" s="480">
        <v>1535</v>
      </c>
      <c r="AD15" s="481"/>
      <c r="AE15" s="481"/>
      <c r="AF15" s="481"/>
      <c r="AG15" s="523"/>
      <c r="AH15" s="480">
        <v>1571</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887285</v>
      </c>
      <c r="BO15" s="393"/>
      <c r="BP15" s="393"/>
      <c r="BQ15" s="393"/>
      <c r="BR15" s="393"/>
      <c r="BS15" s="393"/>
      <c r="BT15" s="393"/>
      <c r="BU15" s="394"/>
      <c r="BV15" s="392">
        <v>904381</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35.299999999999997</v>
      </c>
      <c r="AD16" s="517"/>
      <c r="AE16" s="517"/>
      <c r="AF16" s="517"/>
      <c r="AG16" s="518"/>
      <c r="AH16" s="516">
        <v>35.4</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2167590</v>
      </c>
      <c r="BO16" s="430"/>
      <c r="BP16" s="430"/>
      <c r="BQ16" s="430"/>
      <c r="BR16" s="430"/>
      <c r="BS16" s="430"/>
      <c r="BT16" s="430"/>
      <c r="BU16" s="431"/>
      <c r="BV16" s="429">
        <v>2174541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153</v>
      </c>
      <c r="S17" s="534"/>
      <c r="T17" s="534"/>
      <c r="U17" s="534"/>
      <c r="V17" s="535"/>
      <c r="W17" s="445" t="s">
        <v>156</v>
      </c>
      <c r="X17" s="446"/>
      <c r="Y17" s="446"/>
      <c r="Z17" s="446"/>
      <c r="AA17" s="446"/>
      <c r="AB17" s="436"/>
      <c r="AC17" s="480">
        <v>2483</v>
      </c>
      <c r="AD17" s="481"/>
      <c r="AE17" s="481"/>
      <c r="AF17" s="481"/>
      <c r="AG17" s="523"/>
      <c r="AH17" s="480">
        <v>2516</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1115266</v>
      </c>
      <c r="BO17" s="430"/>
      <c r="BP17" s="430"/>
      <c r="BQ17" s="430"/>
      <c r="BR17" s="430"/>
      <c r="BS17" s="430"/>
      <c r="BT17" s="430"/>
      <c r="BU17" s="431"/>
      <c r="BV17" s="429">
        <v>1139173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25.17</v>
      </c>
      <c r="M18" s="545"/>
      <c r="N18" s="545"/>
      <c r="O18" s="545"/>
      <c r="P18" s="545"/>
      <c r="Q18" s="545"/>
      <c r="R18" s="546"/>
      <c r="S18" s="546"/>
      <c r="T18" s="546"/>
      <c r="U18" s="546"/>
      <c r="V18" s="547"/>
      <c r="W18" s="447"/>
      <c r="X18" s="448"/>
      <c r="Y18" s="448"/>
      <c r="Z18" s="448"/>
      <c r="AA18" s="448"/>
      <c r="AB18" s="439"/>
      <c r="AC18" s="548">
        <v>57</v>
      </c>
      <c r="AD18" s="549"/>
      <c r="AE18" s="549"/>
      <c r="AF18" s="549"/>
      <c r="AG18" s="550"/>
      <c r="AH18" s="548">
        <v>56.7</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2101009</v>
      </c>
      <c r="BO18" s="430"/>
      <c r="BP18" s="430"/>
      <c r="BQ18" s="430"/>
      <c r="BR18" s="430"/>
      <c r="BS18" s="430"/>
      <c r="BT18" s="430"/>
      <c r="BU18" s="431"/>
      <c r="BV18" s="429">
        <v>2163231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326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2788903</v>
      </c>
      <c r="BO19" s="430"/>
      <c r="BP19" s="430"/>
      <c r="BQ19" s="430"/>
      <c r="BR19" s="430"/>
      <c r="BS19" s="430"/>
      <c r="BT19" s="430"/>
      <c r="BU19" s="431"/>
      <c r="BV19" s="429">
        <v>2781862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2584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2" t="s">
        <v>168</v>
      </c>
      <c r="AI22" s="446"/>
      <c r="AJ22" s="446"/>
      <c r="AK22" s="446"/>
      <c r="AL22" s="436"/>
      <c r="AM22" s="592" t="s">
        <v>169</v>
      </c>
      <c r="AN22" s="593"/>
      <c r="AO22" s="593"/>
      <c r="AP22" s="593"/>
      <c r="AQ22" s="593"/>
      <c r="AR22" s="594"/>
      <c r="AS22" s="575" t="s">
        <v>166</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170</v>
      </c>
      <c r="AZ23" s="390"/>
      <c r="BA23" s="390"/>
      <c r="BB23" s="390"/>
      <c r="BC23" s="390"/>
      <c r="BD23" s="390"/>
      <c r="BE23" s="390"/>
      <c r="BF23" s="390"/>
      <c r="BG23" s="390"/>
      <c r="BH23" s="390"/>
      <c r="BI23" s="390"/>
      <c r="BJ23" s="390"/>
      <c r="BK23" s="390"/>
      <c r="BL23" s="390"/>
      <c r="BM23" s="391"/>
      <c r="BN23" s="429">
        <v>3051137</v>
      </c>
      <c r="BO23" s="430"/>
      <c r="BP23" s="430"/>
      <c r="BQ23" s="430"/>
      <c r="BR23" s="430"/>
      <c r="BS23" s="430"/>
      <c r="BT23" s="430"/>
      <c r="BU23" s="431"/>
      <c r="BV23" s="429">
        <v>3027215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6500</v>
      </c>
      <c r="R24" s="481"/>
      <c r="S24" s="481"/>
      <c r="T24" s="481"/>
      <c r="U24" s="481"/>
      <c r="V24" s="523"/>
      <c r="W24" s="582"/>
      <c r="X24" s="570"/>
      <c r="Y24" s="571"/>
      <c r="Z24" s="479" t="s">
        <v>172</v>
      </c>
      <c r="AA24" s="459"/>
      <c r="AB24" s="459"/>
      <c r="AC24" s="459"/>
      <c r="AD24" s="459"/>
      <c r="AE24" s="459"/>
      <c r="AF24" s="459"/>
      <c r="AG24" s="460"/>
      <c r="AH24" s="480">
        <v>78</v>
      </c>
      <c r="AI24" s="481"/>
      <c r="AJ24" s="481"/>
      <c r="AK24" s="481"/>
      <c r="AL24" s="523"/>
      <c r="AM24" s="480">
        <v>218946</v>
      </c>
      <c r="AN24" s="481"/>
      <c r="AO24" s="481"/>
      <c r="AP24" s="481"/>
      <c r="AQ24" s="481"/>
      <c r="AR24" s="523"/>
      <c r="AS24" s="480">
        <v>2807</v>
      </c>
      <c r="AT24" s="481"/>
      <c r="AU24" s="481"/>
      <c r="AV24" s="481"/>
      <c r="AW24" s="481"/>
      <c r="AX24" s="482"/>
      <c r="AY24" s="600" t="s">
        <v>173</v>
      </c>
      <c r="AZ24" s="601"/>
      <c r="BA24" s="601"/>
      <c r="BB24" s="601"/>
      <c r="BC24" s="601"/>
      <c r="BD24" s="601"/>
      <c r="BE24" s="601"/>
      <c r="BF24" s="601"/>
      <c r="BG24" s="601"/>
      <c r="BH24" s="601"/>
      <c r="BI24" s="601"/>
      <c r="BJ24" s="601"/>
      <c r="BK24" s="601"/>
      <c r="BL24" s="601"/>
      <c r="BM24" s="602"/>
      <c r="BN24" s="429">
        <v>854202</v>
      </c>
      <c r="BO24" s="430"/>
      <c r="BP24" s="430"/>
      <c r="BQ24" s="430"/>
      <c r="BR24" s="430"/>
      <c r="BS24" s="430"/>
      <c r="BT24" s="430"/>
      <c r="BU24" s="431"/>
      <c r="BV24" s="429">
        <v>1027020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5980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176</v>
      </c>
      <c r="AN25" s="481"/>
      <c r="AO25" s="481"/>
      <c r="AP25" s="481"/>
      <c r="AQ25" s="481"/>
      <c r="AR25" s="523"/>
      <c r="AS25" s="480" t="s">
        <v>176</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125900</v>
      </c>
      <c r="BO25" s="393"/>
      <c r="BP25" s="393"/>
      <c r="BQ25" s="393"/>
      <c r="BR25" s="393"/>
      <c r="BS25" s="393"/>
      <c r="BT25" s="393"/>
      <c r="BU25" s="394"/>
      <c r="BV25" s="392">
        <v>82819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4980</v>
      </c>
      <c r="R26" s="481"/>
      <c r="S26" s="481"/>
      <c r="T26" s="481"/>
      <c r="U26" s="481"/>
      <c r="V26" s="523"/>
      <c r="W26" s="582"/>
      <c r="X26" s="570"/>
      <c r="Y26" s="571"/>
      <c r="Z26" s="479" t="s">
        <v>179</v>
      </c>
      <c r="AA26" s="606"/>
      <c r="AB26" s="606"/>
      <c r="AC26" s="606"/>
      <c r="AD26" s="606"/>
      <c r="AE26" s="606"/>
      <c r="AF26" s="606"/>
      <c r="AG26" s="607"/>
      <c r="AH26" s="480" t="s">
        <v>176</v>
      </c>
      <c r="AI26" s="481"/>
      <c r="AJ26" s="481"/>
      <c r="AK26" s="481"/>
      <c r="AL26" s="523"/>
      <c r="AM26" s="480" t="s">
        <v>176</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176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3000</v>
      </c>
      <c r="R27" s="481"/>
      <c r="S27" s="481"/>
      <c r="T27" s="481"/>
      <c r="U27" s="481"/>
      <c r="V27" s="523"/>
      <c r="W27" s="582"/>
      <c r="X27" s="570"/>
      <c r="Y27" s="571"/>
      <c r="Z27" s="479" t="s">
        <v>183</v>
      </c>
      <c r="AA27" s="459"/>
      <c r="AB27" s="459"/>
      <c r="AC27" s="459"/>
      <c r="AD27" s="459"/>
      <c r="AE27" s="459"/>
      <c r="AF27" s="459"/>
      <c r="AG27" s="460"/>
      <c r="AH27" s="480" t="s">
        <v>140</v>
      </c>
      <c r="AI27" s="481"/>
      <c r="AJ27" s="481"/>
      <c r="AK27" s="481"/>
      <c r="AL27" s="523"/>
      <c r="AM27" s="480" t="s">
        <v>176</v>
      </c>
      <c r="AN27" s="481"/>
      <c r="AO27" s="481"/>
      <c r="AP27" s="481"/>
      <c r="AQ27" s="481"/>
      <c r="AR27" s="523"/>
      <c r="AS27" s="480" t="s">
        <v>176</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3">
        <v>29377</v>
      </c>
      <c r="BO27" s="604"/>
      <c r="BP27" s="604"/>
      <c r="BQ27" s="604"/>
      <c r="BR27" s="604"/>
      <c r="BS27" s="604"/>
      <c r="BT27" s="604"/>
      <c r="BU27" s="605"/>
      <c r="BV27" s="603">
        <v>29377</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2310</v>
      </c>
      <c r="R28" s="481"/>
      <c r="S28" s="481"/>
      <c r="T28" s="481"/>
      <c r="U28" s="481"/>
      <c r="V28" s="523"/>
      <c r="W28" s="582"/>
      <c r="X28" s="570"/>
      <c r="Y28" s="571"/>
      <c r="Z28" s="479" t="s">
        <v>186</v>
      </c>
      <c r="AA28" s="459"/>
      <c r="AB28" s="459"/>
      <c r="AC28" s="459"/>
      <c r="AD28" s="459"/>
      <c r="AE28" s="459"/>
      <c r="AF28" s="459"/>
      <c r="AG28" s="460"/>
      <c r="AH28" s="480" t="s">
        <v>140</v>
      </c>
      <c r="AI28" s="481"/>
      <c r="AJ28" s="481"/>
      <c r="AK28" s="481"/>
      <c r="AL28" s="523"/>
      <c r="AM28" s="480" t="s">
        <v>140</v>
      </c>
      <c r="AN28" s="481"/>
      <c r="AO28" s="481"/>
      <c r="AP28" s="481"/>
      <c r="AQ28" s="481"/>
      <c r="AR28" s="523"/>
      <c r="AS28" s="480" t="s">
        <v>176</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322400</v>
      </c>
      <c r="BO28" s="393"/>
      <c r="BP28" s="393"/>
      <c r="BQ28" s="393"/>
      <c r="BR28" s="393"/>
      <c r="BS28" s="393"/>
      <c r="BT28" s="393"/>
      <c r="BU28" s="394"/>
      <c r="BV28" s="392">
        <v>312400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8</v>
      </c>
      <c r="M29" s="481"/>
      <c r="N29" s="481"/>
      <c r="O29" s="481"/>
      <c r="P29" s="523"/>
      <c r="Q29" s="480">
        <v>2090</v>
      </c>
      <c r="R29" s="481"/>
      <c r="S29" s="481"/>
      <c r="T29" s="481"/>
      <c r="U29" s="481"/>
      <c r="V29" s="523"/>
      <c r="W29" s="583"/>
      <c r="X29" s="584"/>
      <c r="Y29" s="585"/>
      <c r="Z29" s="479" t="s">
        <v>189</v>
      </c>
      <c r="AA29" s="459"/>
      <c r="AB29" s="459"/>
      <c r="AC29" s="459"/>
      <c r="AD29" s="459"/>
      <c r="AE29" s="459"/>
      <c r="AF29" s="459"/>
      <c r="AG29" s="460"/>
      <c r="AH29" s="480">
        <v>78</v>
      </c>
      <c r="AI29" s="481"/>
      <c r="AJ29" s="481"/>
      <c r="AK29" s="481"/>
      <c r="AL29" s="523"/>
      <c r="AM29" s="480">
        <v>218946</v>
      </c>
      <c r="AN29" s="481"/>
      <c r="AO29" s="481"/>
      <c r="AP29" s="481"/>
      <c r="AQ29" s="481"/>
      <c r="AR29" s="523"/>
      <c r="AS29" s="480">
        <v>2807</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13430</v>
      </c>
      <c r="BO29" s="430"/>
      <c r="BP29" s="430"/>
      <c r="BQ29" s="430"/>
      <c r="BR29" s="430"/>
      <c r="BS29" s="430"/>
      <c r="BT29" s="430"/>
      <c r="BU29" s="431"/>
      <c r="BV29" s="429">
        <v>13420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93.9</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113403</v>
      </c>
      <c r="BO30" s="604"/>
      <c r="BP30" s="604"/>
      <c r="BQ30" s="604"/>
      <c r="BR30" s="604"/>
      <c r="BS30" s="604"/>
      <c r="BT30" s="604"/>
      <c r="BU30" s="605"/>
      <c r="BV30" s="603">
        <v>157020</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198</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198</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特定環境保全公共下水道事業会計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温泉事業特別会計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新潟県市町村総合事務組合（一般会計）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特例民法法人　弥彦サイクリングパーク</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新潟県市町村総合事務組合（職員退職手当支給事業特別会計）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県央土地開発公社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新潟県市町村総合事務組合
（非常勤職員公務災害補償等事業特別会計）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競輪事業特別会計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新潟県市町村総合事務組合
（消防団員等公務災害補償事業特別会計）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新潟県市町村総合事務組合（消防賞じゅつ金等支給事業特別会計）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新潟県市町村総合事務組合（交通災害共済事業特別会計）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燕・弥彦総合事務組合（一般会計）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燕・弥彦総合事務組合（水道事業会計）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西蒲原福祉事務組合（一般会計）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西蒲原福祉事務組合（西蒲原地区休日夜間急患センター事業特別会計）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le2bAAxPsTLPBZ1vITYHV/Hy/sQo8rbQBsqpvYVVtkrM152QmglnEuTZ/mryoTvRW0YRsmqv/4RuZzabN7d5Fg==" saltValue="UR729VHYybKiA7/8X0HV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3" t="s">
        <v>562</v>
      </c>
      <c r="D34" s="1213"/>
      <c r="E34" s="1214"/>
      <c r="F34" s="32">
        <v>2.79</v>
      </c>
      <c r="G34" s="33">
        <v>0.8</v>
      </c>
      <c r="H34" s="33">
        <v>0.21</v>
      </c>
      <c r="I34" s="33">
        <v>0.06</v>
      </c>
      <c r="J34" s="34" t="s">
        <v>563</v>
      </c>
      <c r="K34" s="22"/>
      <c r="L34" s="22"/>
      <c r="M34" s="22"/>
      <c r="N34" s="22"/>
      <c r="O34" s="22"/>
      <c r="P34" s="22"/>
    </row>
    <row r="35" spans="1:16" ht="39" customHeight="1" x14ac:dyDescent="0.15">
      <c r="A35" s="22"/>
      <c r="B35" s="35"/>
      <c r="C35" s="1207" t="s">
        <v>564</v>
      </c>
      <c r="D35" s="1208"/>
      <c r="E35" s="1209"/>
      <c r="F35" s="36">
        <v>5.77</v>
      </c>
      <c r="G35" s="37">
        <v>4.9400000000000004</v>
      </c>
      <c r="H35" s="37">
        <v>4.9800000000000004</v>
      </c>
      <c r="I35" s="37">
        <v>4.2300000000000004</v>
      </c>
      <c r="J35" s="38">
        <v>6.39</v>
      </c>
      <c r="K35" s="22"/>
      <c r="L35" s="22"/>
      <c r="M35" s="22"/>
      <c r="N35" s="22"/>
      <c r="O35" s="22"/>
      <c r="P35" s="22"/>
    </row>
    <row r="36" spans="1:16" ht="39" customHeight="1" x14ac:dyDescent="0.15">
      <c r="A36" s="22"/>
      <c r="B36" s="35"/>
      <c r="C36" s="1207" t="s">
        <v>565</v>
      </c>
      <c r="D36" s="1208"/>
      <c r="E36" s="1209"/>
      <c r="F36" s="36">
        <v>2.11</v>
      </c>
      <c r="G36" s="37">
        <v>1.1100000000000001</v>
      </c>
      <c r="H36" s="37">
        <v>1.83</v>
      </c>
      <c r="I36" s="37">
        <v>2.4500000000000002</v>
      </c>
      <c r="J36" s="38">
        <v>3.66</v>
      </c>
      <c r="K36" s="22"/>
      <c r="L36" s="22"/>
      <c r="M36" s="22"/>
      <c r="N36" s="22"/>
      <c r="O36" s="22"/>
      <c r="P36" s="22"/>
    </row>
    <row r="37" spans="1:16" ht="39" customHeight="1" x14ac:dyDescent="0.15">
      <c r="A37" s="22"/>
      <c r="B37" s="35"/>
      <c r="C37" s="1207" t="s">
        <v>566</v>
      </c>
      <c r="D37" s="1208"/>
      <c r="E37" s="1209"/>
      <c r="F37" s="36">
        <v>0.9</v>
      </c>
      <c r="G37" s="37">
        <v>0.85</v>
      </c>
      <c r="H37" s="37">
        <v>1.06</v>
      </c>
      <c r="I37" s="37">
        <v>0.85</v>
      </c>
      <c r="J37" s="38">
        <v>1.18</v>
      </c>
      <c r="K37" s="22"/>
      <c r="L37" s="22"/>
      <c r="M37" s="22"/>
      <c r="N37" s="22"/>
      <c r="O37" s="22"/>
      <c r="P37" s="22"/>
    </row>
    <row r="38" spans="1:16" ht="39" customHeight="1" x14ac:dyDescent="0.15">
      <c r="A38" s="22"/>
      <c r="B38" s="35"/>
      <c r="C38" s="1207" t="s">
        <v>567</v>
      </c>
      <c r="D38" s="1208"/>
      <c r="E38" s="1209"/>
      <c r="F38" s="36">
        <v>0.14000000000000001</v>
      </c>
      <c r="G38" s="37">
        <v>0.06</v>
      </c>
      <c r="H38" s="37">
        <v>0.08</v>
      </c>
      <c r="I38" s="37">
        <v>0.16</v>
      </c>
      <c r="J38" s="38">
        <v>0.37</v>
      </c>
      <c r="K38" s="22"/>
      <c r="L38" s="22"/>
      <c r="M38" s="22"/>
      <c r="N38" s="22"/>
      <c r="O38" s="22"/>
      <c r="P38" s="22"/>
    </row>
    <row r="39" spans="1:16" ht="39" customHeight="1" x14ac:dyDescent="0.15">
      <c r="A39" s="22"/>
      <c r="B39" s="35"/>
      <c r="C39" s="1207" t="s">
        <v>568</v>
      </c>
      <c r="D39" s="1208"/>
      <c r="E39" s="1209"/>
      <c r="F39" s="36">
        <v>0.98</v>
      </c>
      <c r="G39" s="37">
        <v>0.28999999999999998</v>
      </c>
      <c r="H39" s="37">
        <v>0.46</v>
      </c>
      <c r="I39" s="37">
        <v>0.69</v>
      </c>
      <c r="J39" s="38">
        <v>0.09</v>
      </c>
      <c r="K39" s="22"/>
      <c r="L39" s="22"/>
      <c r="M39" s="22"/>
      <c r="N39" s="22"/>
      <c r="O39" s="22"/>
      <c r="P39" s="22"/>
    </row>
    <row r="40" spans="1:16" ht="39" customHeight="1" x14ac:dyDescent="0.15">
      <c r="A40" s="22"/>
      <c r="B40" s="35"/>
      <c r="C40" s="1207" t="s">
        <v>569</v>
      </c>
      <c r="D40" s="1208"/>
      <c r="E40" s="1209"/>
      <c r="F40" s="36">
        <v>0.03</v>
      </c>
      <c r="G40" s="37">
        <v>0.03</v>
      </c>
      <c r="H40" s="37">
        <v>0.03</v>
      </c>
      <c r="I40" s="37">
        <v>0.03</v>
      </c>
      <c r="J40" s="38">
        <v>0.02</v>
      </c>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570</v>
      </c>
      <c r="D42" s="1208"/>
      <c r="E42" s="1209"/>
      <c r="F42" s="36" t="s">
        <v>512</v>
      </c>
      <c r="G42" s="37" t="s">
        <v>512</v>
      </c>
      <c r="H42" s="37" t="s">
        <v>512</v>
      </c>
      <c r="I42" s="37" t="s">
        <v>512</v>
      </c>
      <c r="J42" s="38" t="s">
        <v>512</v>
      </c>
      <c r="K42" s="22"/>
      <c r="L42" s="22"/>
      <c r="M42" s="22"/>
      <c r="N42" s="22"/>
      <c r="O42" s="22"/>
      <c r="P42" s="22"/>
    </row>
    <row r="43" spans="1:16" ht="39" customHeight="1" thickBot="1" x14ac:dyDescent="0.2">
      <c r="A43" s="22"/>
      <c r="B43" s="40"/>
      <c r="C43" s="1210" t="s">
        <v>571</v>
      </c>
      <c r="D43" s="1211"/>
      <c r="E43" s="1212"/>
      <c r="F43" s="41">
        <v>5.26</v>
      </c>
      <c r="G43" s="42">
        <v>5.92</v>
      </c>
      <c r="H43" s="42">
        <v>5.31</v>
      </c>
      <c r="I43" s="42">
        <v>0.83</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qVq0QpiSkFqx4RhlGlgHvJUMkeR2OxbIgsECCTSZXAZdFjHIhJTwIB2DgS/Bhhhc0+eXxa4ImpBOSAojHS1SA==" saltValue="ob9JtkK1OnjSkAPIFBEJ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M57" sqref="M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361</v>
      </c>
      <c r="L45" s="60">
        <v>373</v>
      </c>
      <c r="M45" s="60">
        <v>379</v>
      </c>
      <c r="N45" s="60">
        <v>391</v>
      </c>
      <c r="O45" s="61">
        <v>393</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512</v>
      </c>
      <c r="L46" s="64" t="s">
        <v>512</v>
      </c>
      <c r="M46" s="64" t="s">
        <v>512</v>
      </c>
      <c r="N46" s="64" t="s">
        <v>512</v>
      </c>
      <c r="O46" s="65" t="s">
        <v>512</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512</v>
      </c>
      <c r="L47" s="64" t="s">
        <v>512</v>
      </c>
      <c r="M47" s="64" t="s">
        <v>512</v>
      </c>
      <c r="N47" s="64" t="s">
        <v>512</v>
      </c>
      <c r="O47" s="65" t="s">
        <v>512</v>
      </c>
      <c r="P47" s="48"/>
      <c r="Q47" s="48"/>
      <c r="R47" s="48"/>
      <c r="S47" s="48"/>
      <c r="T47" s="48"/>
      <c r="U47" s="48"/>
    </row>
    <row r="48" spans="1:21" ht="30.75" customHeight="1" x14ac:dyDescent="0.15">
      <c r="A48" s="48"/>
      <c r="B48" s="1217"/>
      <c r="C48" s="1218"/>
      <c r="D48" s="62"/>
      <c r="E48" s="1223" t="s">
        <v>15</v>
      </c>
      <c r="F48" s="1223"/>
      <c r="G48" s="1223"/>
      <c r="H48" s="1223"/>
      <c r="I48" s="1223"/>
      <c r="J48" s="1224"/>
      <c r="K48" s="63">
        <v>255</v>
      </c>
      <c r="L48" s="64">
        <v>249</v>
      </c>
      <c r="M48" s="64">
        <v>228</v>
      </c>
      <c r="N48" s="64">
        <v>239</v>
      </c>
      <c r="O48" s="65">
        <v>187</v>
      </c>
      <c r="P48" s="48"/>
      <c r="Q48" s="48"/>
      <c r="R48" s="48"/>
      <c r="S48" s="48"/>
      <c r="T48" s="48"/>
      <c r="U48" s="48"/>
    </row>
    <row r="49" spans="1:21" ht="30.75" customHeight="1" x14ac:dyDescent="0.15">
      <c r="A49" s="48"/>
      <c r="B49" s="1217"/>
      <c r="C49" s="1218"/>
      <c r="D49" s="62"/>
      <c r="E49" s="1223" t="s">
        <v>16</v>
      </c>
      <c r="F49" s="1223"/>
      <c r="G49" s="1223"/>
      <c r="H49" s="1223"/>
      <c r="I49" s="1223"/>
      <c r="J49" s="1224"/>
      <c r="K49" s="63">
        <v>26</v>
      </c>
      <c r="L49" s="64">
        <v>37</v>
      </c>
      <c r="M49" s="64">
        <v>36</v>
      </c>
      <c r="N49" s="64">
        <v>38</v>
      </c>
      <c r="O49" s="65">
        <v>34</v>
      </c>
      <c r="P49" s="48"/>
      <c r="Q49" s="48"/>
      <c r="R49" s="48"/>
      <c r="S49" s="48"/>
      <c r="T49" s="48"/>
      <c r="U49" s="48"/>
    </row>
    <row r="50" spans="1:21" ht="30.75" customHeight="1" x14ac:dyDescent="0.15">
      <c r="A50" s="48"/>
      <c r="B50" s="1217"/>
      <c r="C50" s="1218"/>
      <c r="D50" s="62"/>
      <c r="E50" s="1223" t="s">
        <v>17</v>
      </c>
      <c r="F50" s="1223"/>
      <c r="G50" s="1223"/>
      <c r="H50" s="1223"/>
      <c r="I50" s="1223"/>
      <c r="J50" s="1224"/>
      <c r="K50" s="63">
        <v>41</v>
      </c>
      <c r="L50" s="64">
        <v>40</v>
      </c>
      <c r="M50" s="64">
        <v>40</v>
      </c>
      <c r="N50" s="64">
        <v>40</v>
      </c>
      <c r="O50" s="65">
        <v>32</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512</v>
      </c>
      <c r="L51" s="64" t="s">
        <v>512</v>
      </c>
      <c r="M51" s="64" t="s">
        <v>512</v>
      </c>
      <c r="N51" s="64" t="s">
        <v>512</v>
      </c>
      <c r="O51" s="65" t="s">
        <v>512</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376</v>
      </c>
      <c r="L52" s="64">
        <v>385</v>
      </c>
      <c r="M52" s="64">
        <v>367</v>
      </c>
      <c r="N52" s="64">
        <v>365</v>
      </c>
      <c r="O52" s="65">
        <v>354</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307</v>
      </c>
      <c r="L53" s="69">
        <v>314</v>
      </c>
      <c r="M53" s="69">
        <v>316</v>
      </c>
      <c r="N53" s="69">
        <v>343</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1" t="s">
        <v>25</v>
      </c>
      <c r="C57" s="1232"/>
      <c r="D57" s="1235" t="s">
        <v>26</v>
      </c>
      <c r="E57" s="1236"/>
      <c r="F57" s="1236"/>
      <c r="G57" s="1236"/>
      <c r="H57" s="1236"/>
      <c r="I57" s="1236"/>
      <c r="J57" s="1237"/>
      <c r="K57" s="83" t="s">
        <v>578</v>
      </c>
      <c r="L57" s="84" t="s">
        <v>578</v>
      </c>
      <c r="M57" s="84" t="s">
        <v>578</v>
      </c>
      <c r="N57" s="84" t="s">
        <v>578</v>
      </c>
      <c r="O57" s="85" t="s">
        <v>578</v>
      </c>
    </row>
    <row r="58" spans="1:21" ht="31.5" customHeight="1" thickBot="1" x14ac:dyDescent="0.2">
      <c r="B58" s="1233"/>
      <c r="C58" s="1234"/>
      <c r="D58" s="1238" t="s">
        <v>27</v>
      </c>
      <c r="E58" s="1239"/>
      <c r="F58" s="1239"/>
      <c r="G58" s="1239"/>
      <c r="H58" s="1239"/>
      <c r="I58" s="1239"/>
      <c r="J58" s="1240"/>
      <c r="K58" s="86" t="s">
        <v>578</v>
      </c>
      <c r="L58" s="87" t="s">
        <v>578</v>
      </c>
      <c r="M58" s="87" t="s">
        <v>578</v>
      </c>
      <c r="N58" s="87" t="s">
        <v>578</v>
      </c>
      <c r="O58" s="88" t="s">
        <v>578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b3sKCWQVZvsCzYd4FGQi6/lrolnnBQA+d9Kc6sxJAjtkxGz5xcWk8j20hZd7hCCRyosTTxdx/r0wzV6KtQ7bQ==" saltValue="1Rg3pD64sjQlGiwG0RMo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1" t="s">
        <v>30</v>
      </c>
      <c r="C41" s="1242"/>
      <c r="D41" s="102"/>
      <c r="E41" s="1247" t="s">
        <v>31</v>
      </c>
      <c r="F41" s="1247"/>
      <c r="G41" s="1247"/>
      <c r="H41" s="1248"/>
      <c r="I41" s="103">
        <v>3107</v>
      </c>
      <c r="J41" s="104">
        <v>3074</v>
      </c>
      <c r="K41" s="104">
        <v>3088</v>
      </c>
      <c r="L41" s="104">
        <v>3027</v>
      </c>
      <c r="M41" s="105">
        <v>3051</v>
      </c>
    </row>
    <row r="42" spans="2:13" ht="27.75" customHeight="1" x14ac:dyDescent="0.15">
      <c r="B42" s="1243"/>
      <c r="C42" s="1244"/>
      <c r="D42" s="106"/>
      <c r="E42" s="1249" t="s">
        <v>32</v>
      </c>
      <c r="F42" s="1249"/>
      <c r="G42" s="1249"/>
      <c r="H42" s="1250"/>
      <c r="I42" s="107">
        <v>155</v>
      </c>
      <c r="J42" s="108">
        <v>160</v>
      </c>
      <c r="K42" s="108">
        <v>123</v>
      </c>
      <c r="L42" s="108">
        <v>83</v>
      </c>
      <c r="M42" s="109">
        <v>126</v>
      </c>
    </row>
    <row r="43" spans="2:13" ht="27.75" customHeight="1" x14ac:dyDescent="0.15">
      <c r="B43" s="1243"/>
      <c r="C43" s="1244"/>
      <c r="D43" s="106"/>
      <c r="E43" s="1249" t="s">
        <v>33</v>
      </c>
      <c r="F43" s="1249"/>
      <c r="G43" s="1249"/>
      <c r="H43" s="1250"/>
      <c r="I43" s="107">
        <v>2921</v>
      </c>
      <c r="J43" s="108">
        <v>2555</v>
      </c>
      <c r="K43" s="108">
        <v>2326</v>
      </c>
      <c r="L43" s="108">
        <v>2187</v>
      </c>
      <c r="M43" s="109">
        <v>1869</v>
      </c>
    </row>
    <row r="44" spans="2:13" ht="27.75" customHeight="1" x14ac:dyDescent="0.15">
      <c r="B44" s="1243"/>
      <c r="C44" s="1244"/>
      <c r="D44" s="106"/>
      <c r="E44" s="1249" t="s">
        <v>34</v>
      </c>
      <c r="F44" s="1249"/>
      <c r="G44" s="1249"/>
      <c r="H44" s="1250"/>
      <c r="I44" s="107">
        <v>281</v>
      </c>
      <c r="J44" s="108">
        <v>249</v>
      </c>
      <c r="K44" s="108">
        <v>229</v>
      </c>
      <c r="L44" s="108">
        <v>206</v>
      </c>
      <c r="M44" s="109">
        <v>189</v>
      </c>
    </row>
    <row r="45" spans="2:13" ht="27.75" customHeight="1" x14ac:dyDescent="0.15">
      <c r="B45" s="1243"/>
      <c r="C45" s="1244"/>
      <c r="D45" s="106"/>
      <c r="E45" s="1249" t="s">
        <v>35</v>
      </c>
      <c r="F45" s="1249"/>
      <c r="G45" s="1249"/>
      <c r="H45" s="1250"/>
      <c r="I45" s="107">
        <v>718</v>
      </c>
      <c r="J45" s="108">
        <v>726</v>
      </c>
      <c r="K45" s="108">
        <v>699</v>
      </c>
      <c r="L45" s="108">
        <v>767</v>
      </c>
      <c r="M45" s="109">
        <v>735</v>
      </c>
    </row>
    <row r="46" spans="2:13" ht="27.75" customHeight="1" x14ac:dyDescent="0.15">
      <c r="B46" s="1243"/>
      <c r="C46" s="1244"/>
      <c r="D46" s="110"/>
      <c r="E46" s="1249" t="s">
        <v>36</v>
      </c>
      <c r="F46" s="1249"/>
      <c r="G46" s="1249"/>
      <c r="H46" s="1250"/>
      <c r="I46" s="107" t="s">
        <v>512</v>
      </c>
      <c r="J46" s="108" t="s">
        <v>512</v>
      </c>
      <c r="K46" s="108" t="s">
        <v>512</v>
      </c>
      <c r="L46" s="108" t="s">
        <v>512</v>
      </c>
      <c r="M46" s="109" t="s">
        <v>512</v>
      </c>
    </row>
    <row r="47" spans="2:13" ht="27.75" customHeight="1" x14ac:dyDescent="0.15">
      <c r="B47" s="1243"/>
      <c r="C47" s="1244"/>
      <c r="D47" s="111"/>
      <c r="E47" s="1251" t="s">
        <v>37</v>
      </c>
      <c r="F47" s="1252"/>
      <c r="G47" s="1252"/>
      <c r="H47" s="1253"/>
      <c r="I47" s="107" t="s">
        <v>512</v>
      </c>
      <c r="J47" s="108" t="s">
        <v>512</v>
      </c>
      <c r="K47" s="108" t="s">
        <v>512</v>
      </c>
      <c r="L47" s="108" t="s">
        <v>512</v>
      </c>
      <c r="M47" s="109" t="s">
        <v>512</v>
      </c>
    </row>
    <row r="48" spans="2:13" ht="27.75" customHeight="1" x14ac:dyDescent="0.15">
      <c r="B48" s="1243"/>
      <c r="C48" s="1244"/>
      <c r="D48" s="106"/>
      <c r="E48" s="1249" t="s">
        <v>38</v>
      </c>
      <c r="F48" s="1249"/>
      <c r="G48" s="1249"/>
      <c r="H48" s="1250"/>
      <c r="I48" s="107" t="s">
        <v>512</v>
      </c>
      <c r="J48" s="108" t="s">
        <v>512</v>
      </c>
      <c r="K48" s="108" t="s">
        <v>512</v>
      </c>
      <c r="L48" s="108" t="s">
        <v>512</v>
      </c>
      <c r="M48" s="109" t="s">
        <v>512</v>
      </c>
    </row>
    <row r="49" spans="2:13" ht="27.75" customHeight="1" x14ac:dyDescent="0.15">
      <c r="B49" s="1245"/>
      <c r="C49" s="1246"/>
      <c r="D49" s="106"/>
      <c r="E49" s="1249" t="s">
        <v>39</v>
      </c>
      <c r="F49" s="1249"/>
      <c r="G49" s="1249"/>
      <c r="H49" s="1250"/>
      <c r="I49" s="107" t="s">
        <v>512</v>
      </c>
      <c r="J49" s="108" t="s">
        <v>512</v>
      </c>
      <c r="K49" s="108" t="s">
        <v>512</v>
      </c>
      <c r="L49" s="108" t="s">
        <v>512</v>
      </c>
      <c r="M49" s="109" t="s">
        <v>512</v>
      </c>
    </row>
    <row r="50" spans="2:13" ht="27.75" customHeight="1" x14ac:dyDescent="0.15">
      <c r="B50" s="1254" t="s">
        <v>40</v>
      </c>
      <c r="C50" s="1255"/>
      <c r="D50" s="112"/>
      <c r="E50" s="1249" t="s">
        <v>41</v>
      </c>
      <c r="F50" s="1249"/>
      <c r="G50" s="1249"/>
      <c r="H50" s="1250"/>
      <c r="I50" s="107">
        <v>438</v>
      </c>
      <c r="J50" s="108">
        <v>453</v>
      </c>
      <c r="K50" s="108">
        <v>398</v>
      </c>
      <c r="L50" s="108">
        <v>483</v>
      </c>
      <c r="M50" s="109">
        <v>449</v>
      </c>
    </row>
    <row r="51" spans="2:13" ht="27.75" customHeight="1" x14ac:dyDescent="0.15">
      <c r="B51" s="1243"/>
      <c r="C51" s="1244"/>
      <c r="D51" s="106"/>
      <c r="E51" s="1249" t="s">
        <v>42</v>
      </c>
      <c r="F51" s="1249"/>
      <c r="G51" s="1249"/>
      <c r="H51" s="1250"/>
      <c r="I51" s="107" t="s">
        <v>512</v>
      </c>
      <c r="J51" s="108" t="s">
        <v>512</v>
      </c>
      <c r="K51" s="108" t="s">
        <v>512</v>
      </c>
      <c r="L51" s="108" t="s">
        <v>512</v>
      </c>
      <c r="M51" s="109" t="s">
        <v>512</v>
      </c>
    </row>
    <row r="52" spans="2:13" ht="27.75" customHeight="1" x14ac:dyDescent="0.15">
      <c r="B52" s="1245"/>
      <c r="C52" s="1246"/>
      <c r="D52" s="106"/>
      <c r="E52" s="1249" t="s">
        <v>43</v>
      </c>
      <c r="F52" s="1249"/>
      <c r="G52" s="1249"/>
      <c r="H52" s="1250"/>
      <c r="I52" s="107">
        <v>3982</v>
      </c>
      <c r="J52" s="108">
        <v>3933</v>
      </c>
      <c r="K52" s="108">
        <v>3890</v>
      </c>
      <c r="L52" s="108">
        <v>3814</v>
      </c>
      <c r="M52" s="109">
        <v>3795</v>
      </c>
    </row>
    <row r="53" spans="2:13" ht="27.75" customHeight="1" thickBot="1" x14ac:dyDescent="0.2">
      <c r="B53" s="1256" t="s">
        <v>44</v>
      </c>
      <c r="C53" s="1257"/>
      <c r="D53" s="113"/>
      <c r="E53" s="1258" t="s">
        <v>45</v>
      </c>
      <c r="F53" s="1258"/>
      <c r="G53" s="1258"/>
      <c r="H53" s="1259"/>
      <c r="I53" s="114">
        <v>2761</v>
      </c>
      <c r="J53" s="115">
        <v>2378</v>
      </c>
      <c r="K53" s="115">
        <v>2175</v>
      </c>
      <c r="L53" s="115">
        <v>1972</v>
      </c>
      <c r="M53" s="116">
        <v>1726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XIIo+k0CwZC5QDN6xsnIS08uSD565nBvF6Hsw25R2JaIwc/T38tqB6pEoDUijf1T7jyzwBlxUIwns6bZdxSaQ==" saltValue="gqXtKeVwmEleo1TrMBKP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8" t="s">
        <v>48</v>
      </c>
      <c r="D55" s="1268"/>
      <c r="E55" s="1269"/>
      <c r="F55" s="128">
        <v>312</v>
      </c>
      <c r="G55" s="128">
        <v>312</v>
      </c>
      <c r="H55" s="129">
        <v>322</v>
      </c>
    </row>
    <row r="56" spans="2:8" ht="52.5" customHeight="1" x14ac:dyDescent="0.15">
      <c r="B56" s="130"/>
      <c r="C56" s="1270" t="s">
        <v>49</v>
      </c>
      <c r="D56" s="1270"/>
      <c r="E56" s="1271"/>
      <c r="F56" s="131">
        <v>13</v>
      </c>
      <c r="G56" s="131">
        <v>13</v>
      </c>
      <c r="H56" s="132">
        <v>13</v>
      </c>
    </row>
    <row r="57" spans="2:8" ht="53.25" customHeight="1" x14ac:dyDescent="0.15">
      <c r="B57" s="130"/>
      <c r="C57" s="1272" t="s">
        <v>50</v>
      </c>
      <c r="D57" s="1272"/>
      <c r="E57" s="1273"/>
      <c r="F57" s="133">
        <v>72</v>
      </c>
      <c r="G57" s="133">
        <v>157</v>
      </c>
      <c r="H57" s="134">
        <v>113</v>
      </c>
    </row>
    <row r="58" spans="2:8" ht="45.75" customHeight="1" x14ac:dyDescent="0.15">
      <c r="B58" s="135"/>
      <c r="C58" s="1260" t="s">
        <v>51</v>
      </c>
      <c r="D58" s="1261"/>
      <c r="E58" s="1262"/>
      <c r="F58" s="136" t="s">
        <v>599</v>
      </c>
      <c r="G58" s="136" t="s">
        <v>593</v>
      </c>
      <c r="H58" s="137" t="s">
        <v>597</v>
      </c>
    </row>
    <row r="59" spans="2:8" ht="45.75" customHeight="1" x14ac:dyDescent="0.15">
      <c r="B59" s="135"/>
      <c r="C59" s="1260" t="s">
        <v>52</v>
      </c>
      <c r="D59" s="1261"/>
      <c r="E59" s="1262"/>
      <c r="F59" s="136" t="s">
        <v>594</v>
      </c>
      <c r="G59" s="136" t="s">
        <v>596</v>
      </c>
      <c r="H59" s="137" t="s">
        <v>594</v>
      </c>
    </row>
    <row r="60" spans="2:8" ht="45.75" customHeight="1" x14ac:dyDescent="0.15">
      <c r="B60" s="135"/>
      <c r="C60" s="1260" t="s">
        <v>52</v>
      </c>
      <c r="D60" s="1261"/>
      <c r="E60" s="1262"/>
      <c r="F60" s="136" t="s">
        <v>600</v>
      </c>
      <c r="G60" s="136" t="s">
        <v>594</v>
      </c>
      <c r="H60" s="137" t="s">
        <v>593</v>
      </c>
    </row>
    <row r="61" spans="2:8" ht="45.75" customHeight="1" x14ac:dyDescent="0.15">
      <c r="B61" s="135"/>
      <c r="C61" s="1260" t="s">
        <v>52</v>
      </c>
      <c r="D61" s="1261"/>
      <c r="E61" s="1262"/>
      <c r="F61" s="136" t="s">
        <v>601</v>
      </c>
      <c r="G61" s="136" t="s">
        <v>595</v>
      </c>
      <c r="H61" s="137" t="s">
        <v>595</v>
      </c>
    </row>
    <row r="62" spans="2:8" ht="45.75" customHeight="1" thickBot="1" x14ac:dyDescent="0.2">
      <c r="B62" s="138"/>
      <c r="C62" s="1263" t="s">
        <v>51</v>
      </c>
      <c r="D62" s="1264"/>
      <c r="E62" s="1265"/>
      <c r="F62" s="139" t="s">
        <v>597</v>
      </c>
      <c r="G62" s="139" t="s">
        <v>597</v>
      </c>
      <c r="H62" s="140" t="s">
        <v>598</v>
      </c>
    </row>
    <row r="63" spans="2:8" ht="52.5" customHeight="1" thickBot="1" x14ac:dyDescent="0.2">
      <c r="B63" s="141"/>
      <c r="C63" s="1266" t="s">
        <v>53</v>
      </c>
      <c r="D63" s="1266"/>
      <c r="E63" s="1267"/>
      <c r="F63" s="142">
        <v>398</v>
      </c>
      <c r="G63" s="142">
        <v>483</v>
      </c>
      <c r="H63" s="143">
        <v>449</v>
      </c>
    </row>
    <row r="64" spans="2:8" ht="15" customHeight="1" x14ac:dyDescent="0.15"/>
  </sheetData>
  <sheetProtection algorithmName="SHA-512" hashValue="CeT87KkDMi27eiSKJu95PX7lqgQpV6i4FClKLNyRZIXwyb2FH69BiFKYXxBxsQhtRmT8qrcMs+YnAMObqBNowQ==" saltValue="nYv2d87J3+/iv6ez1UE3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551</v>
      </c>
      <c r="G2" s="157"/>
      <c r="H2" s="158"/>
    </row>
    <row r="3" spans="1:8" x14ac:dyDescent="0.15">
      <c r="A3" s="154" t="s">
        <v>544</v>
      </c>
      <c r="B3" s="159"/>
      <c r="C3" s="160"/>
      <c r="D3" s="161">
        <v>35831</v>
      </c>
      <c r="E3" s="162"/>
      <c r="F3" s="163">
        <v>128611</v>
      </c>
      <c r="G3" s="164"/>
      <c r="H3" s="165"/>
    </row>
    <row r="4" spans="1:8" x14ac:dyDescent="0.15">
      <c r="A4" s="166"/>
      <c r="B4" s="167"/>
      <c r="C4" s="168"/>
      <c r="D4" s="169">
        <v>13600</v>
      </c>
      <c r="E4" s="170"/>
      <c r="F4" s="171">
        <v>61552</v>
      </c>
      <c r="G4" s="172"/>
      <c r="H4" s="173"/>
    </row>
    <row r="5" spans="1:8" x14ac:dyDescent="0.15">
      <c r="A5" s="154" t="s">
        <v>546</v>
      </c>
      <c r="B5" s="159"/>
      <c r="C5" s="160"/>
      <c r="D5" s="161">
        <v>66116</v>
      </c>
      <c r="E5" s="162"/>
      <c r="F5" s="163">
        <v>138651</v>
      </c>
      <c r="G5" s="164"/>
      <c r="H5" s="165"/>
    </row>
    <row r="6" spans="1:8" x14ac:dyDescent="0.15">
      <c r="A6" s="166"/>
      <c r="B6" s="167"/>
      <c r="C6" s="168"/>
      <c r="D6" s="169">
        <v>17710</v>
      </c>
      <c r="E6" s="170"/>
      <c r="F6" s="171">
        <v>71211</v>
      </c>
      <c r="G6" s="172"/>
      <c r="H6" s="173"/>
    </row>
    <row r="7" spans="1:8" x14ac:dyDescent="0.15">
      <c r="A7" s="154" t="s">
        <v>547</v>
      </c>
      <c r="B7" s="159"/>
      <c r="C7" s="160"/>
      <c r="D7" s="161">
        <v>62985</v>
      </c>
      <c r="E7" s="162"/>
      <c r="F7" s="163">
        <v>122882</v>
      </c>
      <c r="G7" s="164"/>
      <c r="H7" s="165"/>
    </row>
    <row r="8" spans="1:8" x14ac:dyDescent="0.15">
      <c r="A8" s="166"/>
      <c r="B8" s="167"/>
      <c r="C8" s="168"/>
      <c r="D8" s="169">
        <v>11887</v>
      </c>
      <c r="E8" s="170"/>
      <c r="F8" s="171">
        <v>65785</v>
      </c>
      <c r="G8" s="172"/>
      <c r="H8" s="173"/>
    </row>
    <row r="9" spans="1:8" x14ac:dyDescent="0.15">
      <c r="A9" s="154" t="s">
        <v>548</v>
      </c>
      <c r="B9" s="159"/>
      <c r="C9" s="160"/>
      <c r="D9" s="161">
        <v>49645</v>
      </c>
      <c r="E9" s="162"/>
      <c r="F9" s="163">
        <v>114790</v>
      </c>
      <c r="G9" s="164"/>
      <c r="H9" s="165"/>
    </row>
    <row r="10" spans="1:8" x14ac:dyDescent="0.15">
      <c r="A10" s="166"/>
      <c r="B10" s="167"/>
      <c r="C10" s="168"/>
      <c r="D10" s="169">
        <v>21274</v>
      </c>
      <c r="E10" s="170"/>
      <c r="F10" s="171">
        <v>55601</v>
      </c>
      <c r="G10" s="172"/>
      <c r="H10" s="173"/>
    </row>
    <row r="11" spans="1:8" x14ac:dyDescent="0.15">
      <c r="A11" s="154" t="s">
        <v>549</v>
      </c>
      <c r="B11" s="159"/>
      <c r="C11" s="160"/>
      <c r="D11" s="161">
        <v>89002</v>
      </c>
      <c r="E11" s="162"/>
      <c r="F11" s="163">
        <v>126262</v>
      </c>
      <c r="G11" s="164"/>
      <c r="H11" s="165"/>
    </row>
    <row r="12" spans="1:8" x14ac:dyDescent="0.15">
      <c r="A12" s="166"/>
      <c r="B12" s="167"/>
      <c r="C12" s="174"/>
      <c r="D12" s="169">
        <v>18532</v>
      </c>
      <c r="E12" s="170"/>
      <c r="F12" s="171">
        <v>56769</v>
      </c>
      <c r="G12" s="172"/>
      <c r="H12" s="173"/>
    </row>
    <row r="13" spans="1:8" x14ac:dyDescent="0.15">
      <c r="A13" s="154"/>
      <c r="B13" s="159"/>
      <c r="C13" s="175"/>
      <c r="D13" s="176">
        <v>60716</v>
      </c>
      <c r="E13" s="177"/>
      <c r="F13" s="178">
        <v>126239</v>
      </c>
      <c r="G13" s="179"/>
      <c r="H13" s="165"/>
    </row>
    <row r="14" spans="1:8" x14ac:dyDescent="0.15">
      <c r="A14" s="166"/>
      <c r="B14" s="167"/>
      <c r="C14" s="168"/>
      <c r="D14" s="169">
        <v>16601</v>
      </c>
      <c r="E14" s="170"/>
      <c r="F14" s="171">
        <v>62184</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5.77</v>
      </c>
      <c r="C19" s="180">
        <f>ROUND(VALUE(SUBSTITUTE(実質収支比率等に係る経年分析!G$48,"▲","-")),2)</f>
        <v>4.95</v>
      </c>
      <c r="D19" s="180">
        <f>ROUND(VALUE(SUBSTITUTE(実質収支比率等に係る経年分析!H$48,"▲","-")),2)</f>
        <v>4.99</v>
      </c>
      <c r="E19" s="180">
        <f>ROUND(VALUE(SUBSTITUTE(実質収支比率等に係る経年分析!I$48,"▲","-")),2)</f>
        <v>4.24</v>
      </c>
      <c r="F19" s="180">
        <f>ROUND(VALUE(SUBSTITUTE(実質収支比率等に係る経年分析!J$48,"▲","-")),2)</f>
        <v>6.39</v>
      </c>
    </row>
    <row r="20" spans="1:11" x14ac:dyDescent="0.15">
      <c r="A20" s="180" t="s">
        <v>57</v>
      </c>
      <c r="B20" s="180">
        <f>ROUND(VALUE(SUBSTITUTE(実質収支比率等に係る経年分析!F$47,"▲","-")),2)</f>
        <v>13.37</v>
      </c>
      <c r="C20" s="180">
        <f>ROUND(VALUE(SUBSTITUTE(実質収支比率等に係る経年分析!G$47,"▲","-")),2)</f>
        <v>13.6</v>
      </c>
      <c r="D20" s="180">
        <f>ROUND(VALUE(SUBSTITUTE(実質収支比率等に係る経年分析!H$47,"▲","-")),2)</f>
        <v>12.44</v>
      </c>
      <c r="E20" s="180">
        <f>ROUND(VALUE(SUBSTITUTE(実質収支比率等に係る経年分析!I$47,"▲","-")),2)</f>
        <v>12.28</v>
      </c>
      <c r="F20" s="180">
        <f>ROUND(VALUE(SUBSTITUTE(実質収支比率等に係る経年分析!J$47,"▲","-")),2)</f>
        <v>12.91</v>
      </c>
    </row>
    <row r="21" spans="1:11" x14ac:dyDescent="0.15">
      <c r="A21" s="180" t="s">
        <v>58</v>
      </c>
      <c r="B21" s="180">
        <f>IF(ISNUMBER(VALUE(SUBSTITUTE(実質収支比率等に係る経年分析!F$49,"▲","-"))),ROUND(VALUE(SUBSTITUTE(実質収支比率等に係る経年分析!F$49,"▲","-")),2),NA())</f>
        <v>0.48</v>
      </c>
      <c r="C21" s="180">
        <f>IF(ISNUMBER(VALUE(SUBSTITUTE(実質収支比率等に係る経年分析!G$49,"▲","-"))),ROUND(VALUE(SUBSTITUTE(実質収支比率等に係る経年分析!G$49,"▲","-")),2),NA())</f>
        <v>-0.92</v>
      </c>
      <c r="D21" s="180">
        <f>IF(ISNUMBER(VALUE(SUBSTITUTE(実質収支比率等に係る経年分析!H$49,"▲","-"))),ROUND(VALUE(SUBSTITUTE(実質収支比率等に係る経年分析!H$49,"▲","-")),2),NA())</f>
        <v>-1.2</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2.48</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5.92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温泉事業特別会計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2.4500000000000002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4.9800000000000004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4.2300000000000004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6.39</v>
      </c>
    </row>
    <row r="36" spans="1:16" x14ac:dyDescent="0.15">
      <c r="A36" s="181" t="str">
        <f>IF(連結実質赤字比率に係る赤字・黒字の構成分析!C$34="",NA(),連結実質赤字比率に係る赤字・黒字の構成分析!C$34)</f>
        <v>特定環境保全公共下水道事業会計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0.06</v>
      </c>
      <c r="J36" s="181">
        <f>IF(ROUND(VALUE(SUBSTITUTE(連結実質赤字比率に係る赤字・黒字の構成分析!J$34,"▲", "-")), 2) &lt; 0, ABS(ROUND(VALUE(SUBSTITUTE(連結実質赤字比率に係る赤字・黒字の構成分析!J$34,"▲", "-")), 2)), NA())</f>
        <v>0.56999999999999995</v>
      </c>
      <c r="K36" s="181" t="e">
        <f>IF(ROUND(VALUE(SUBSTITUTE(連結実質赤字比率に係る赤字・黒字の構成分析!J$34,"▲", "-")), 2) &gt;= 0, ABS(ROUND(VALUE(SUBSTITUTE(連結実質赤字比率に係る赤字・黒字の構成分析!J$34,"▲", "-")), 2)), NA())</f>
        <v>#N/A</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376</v>
      </c>
      <c r="E42" s="182"/>
      <c r="F42" s="182"/>
      <c r="G42" s="182">
        <f>'実質公債費比率（分子）の構造'!L$52</f>
        <v>385</v>
      </c>
      <c r="H42" s="182"/>
      <c r="I42" s="182"/>
      <c r="J42" s="182">
        <f>'実質公債費比率（分子）の構造'!M$52</f>
        <v>367</v>
      </c>
      <c r="K42" s="182"/>
      <c r="L42" s="182"/>
      <c r="M42" s="182">
        <f>'実質公債費比率（分子）の構造'!N$52</f>
        <v>365</v>
      </c>
      <c r="N42" s="182"/>
      <c r="O42" s="182"/>
      <c r="P42" s="182">
        <f>'実質公債費比率（分子）の構造'!O$52</f>
        <v>354</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41</v>
      </c>
      <c r="C44" s="182"/>
      <c r="D44" s="182"/>
      <c r="E44" s="182">
        <f>'実質公債費比率（分子）の構造'!L$50</f>
        <v>40</v>
      </c>
      <c r="F44" s="182"/>
      <c r="G44" s="182"/>
      <c r="H44" s="182">
        <f>'実質公債費比率（分子）の構造'!M$50</f>
        <v>40</v>
      </c>
      <c r="I44" s="182"/>
      <c r="J44" s="182"/>
      <c r="K44" s="182">
        <f>'実質公債費比率（分子）の構造'!N$50</f>
        <v>40</v>
      </c>
      <c r="L44" s="182"/>
      <c r="M44" s="182"/>
      <c r="N44" s="182">
        <f>'実質公債費比率（分子）の構造'!O$50</f>
        <v>32</v>
      </c>
      <c r="O44" s="182"/>
      <c r="P44" s="182"/>
    </row>
    <row r="45" spans="1:16" x14ac:dyDescent="0.15">
      <c r="A45" s="182" t="s">
        <v>68</v>
      </c>
      <c r="B45" s="182">
        <f>'実質公債費比率（分子）の構造'!K$49</f>
        <v>26</v>
      </c>
      <c r="C45" s="182"/>
      <c r="D45" s="182"/>
      <c r="E45" s="182">
        <f>'実質公債費比率（分子）の構造'!L$49</f>
        <v>37</v>
      </c>
      <c r="F45" s="182"/>
      <c r="G45" s="182"/>
      <c r="H45" s="182">
        <f>'実質公債費比率（分子）の構造'!M$49</f>
        <v>36</v>
      </c>
      <c r="I45" s="182"/>
      <c r="J45" s="182"/>
      <c r="K45" s="182">
        <f>'実質公債費比率（分子）の構造'!N$49</f>
        <v>38</v>
      </c>
      <c r="L45" s="182"/>
      <c r="M45" s="182"/>
      <c r="N45" s="182">
        <f>'実質公債費比率（分子）の構造'!O$49</f>
        <v>34</v>
      </c>
      <c r="O45" s="182"/>
      <c r="P45" s="182"/>
    </row>
    <row r="46" spans="1:16" x14ac:dyDescent="0.15">
      <c r="A46" s="182" t="s">
        <v>69</v>
      </c>
      <c r="B46" s="182">
        <f>'実質公債費比率（分子）の構造'!K$48</f>
        <v>255</v>
      </c>
      <c r="C46" s="182"/>
      <c r="D46" s="182"/>
      <c r="E46" s="182">
        <f>'実質公債費比率（分子）の構造'!L$48</f>
        <v>249</v>
      </c>
      <c r="F46" s="182"/>
      <c r="G46" s="182"/>
      <c r="H46" s="182">
        <f>'実質公債費比率（分子）の構造'!M$48</f>
        <v>228</v>
      </c>
      <c r="I46" s="182"/>
      <c r="J46" s="182"/>
      <c r="K46" s="182">
        <f>'実質公債費比率（分子）の構造'!N$48</f>
        <v>239</v>
      </c>
      <c r="L46" s="182"/>
      <c r="M46" s="182"/>
      <c r="N46" s="182">
        <f>'実質公債費比率（分子）の構造'!O$48</f>
        <v>187</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361</v>
      </c>
      <c r="C49" s="182"/>
      <c r="D49" s="182"/>
      <c r="E49" s="182">
        <f>'実質公債費比率（分子）の構造'!L$45</f>
        <v>373</v>
      </c>
      <c r="F49" s="182"/>
      <c r="G49" s="182"/>
      <c r="H49" s="182">
        <f>'実質公債費比率（分子）の構造'!M$45</f>
        <v>379</v>
      </c>
      <c r="I49" s="182"/>
      <c r="J49" s="182"/>
      <c r="K49" s="182">
        <f>'実質公債費比率（分子）の構造'!N$45</f>
        <v>391</v>
      </c>
      <c r="L49" s="182"/>
      <c r="M49" s="182"/>
      <c r="N49" s="182">
        <f>'実質公債費比率（分子）の構造'!O$45</f>
        <v>393</v>
      </c>
      <c r="O49" s="182"/>
      <c r="P49" s="182"/>
    </row>
    <row r="50" spans="1:16" x14ac:dyDescent="0.15">
      <c r="A50" s="182" t="s">
        <v>73</v>
      </c>
      <c r="B50" s="182" t="e">
        <f>NA()</f>
        <v>#N/A</v>
      </c>
      <c r="C50" s="182">
        <f>IF(ISNUMBER('実質公債費比率（分子）の構造'!K$53),'実質公債費比率（分子）の構造'!K$53,NA())</f>
        <v>307</v>
      </c>
      <c r="D50" s="182" t="e">
        <f>NA()</f>
        <v>#N/A</v>
      </c>
      <c r="E50" s="182" t="e">
        <f>NA()</f>
        <v>#N/A</v>
      </c>
      <c r="F50" s="182">
        <f>IF(ISNUMBER('実質公債費比率（分子）の構造'!L$53),'実質公債費比率（分子）の構造'!L$53,NA())</f>
        <v>314</v>
      </c>
      <c r="G50" s="182" t="e">
        <f>NA()</f>
        <v>#N/A</v>
      </c>
      <c r="H50" s="182" t="e">
        <f>NA()</f>
        <v>#N/A</v>
      </c>
      <c r="I50" s="182">
        <f>IF(ISNUMBER('実質公債費比率（分子）の構造'!M$53),'実質公債費比率（分子）の構造'!M$53,NA())</f>
        <v>316</v>
      </c>
      <c r="J50" s="182" t="e">
        <f>NA()</f>
        <v>#N/A</v>
      </c>
      <c r="K50" s="182" t="e">
        <f>NA()</f>
        <v>#N/A</v>
      </c>
      <c r="L50" s="182">
        <f>IF(ISNUMBER('実質公債費比率（分子）の構造'!N$53),'実質公債費比率（分子）の構造'!N$53,NA())</f>
        <v>343</v>
      </c>
      <c r="M50" s="182" t="e">
        <f>NA()</f>
        <v>#N/A</v>
      </c>
      <c r="N50" s="182" t="e">
        <f>NA()</f>
        <v>#N/A</v>
      </c>
      <c r="O50" s="182">
        <f>IF(ISNUMBER('実質公債費比率（分子）の構造'!O$53),'実質公債費比率（分子）の構造'!O$53,NA())</f>
        <v>292</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3982</v>
      </c>
      <c r="E56" s="181"/>
      <c r="F56" s="181"/>
      <c r="G56" s="181">
        <f>'将来負担比率（分子）の構造'!J$52</f>
        <v>3933</v>
      </c>
      <c r="H56" s="181"/>
      <c r="I56" s="181"/>
      <c r="J56" s="181">
        <f>'将来負担比率（分子）の構造'!K$52</f>
        <v>3890</v>
      </c>
      <c r="K56" s="181"/>
      <c r="L56" s="181"/>
      <c r="M56" s="181">
        <f>'将来負担比率（分子）の構造'!L$52</f>
        <v>3814</v>
      </c>
      <c r="N56" s="181"/>
      <c r="O56" s="181"/>
      <c r="P56" s="181">
        <f>'将来負担比率（分子）の構造'!M$52</f>
        <v>3795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438</v>
      </c>
      <c r="E58" s="181"/>
      <c r="F58" s="181"/>
      <c r="G58" s="181">
        <f>'将来負担比率（分子）の構造'!J$50</f>
        <v>453</v>
      </c>
      <c r="H58" s="181"/>
      <c r="I58" s="181"/>
      <c r="J58" s="181">
        <f>'将来負担比率（分子）の構造'!K$50</f>
        <v>398</v>
      </c>
      <c r="K58" s="181"/>
      <c r="L58" s="181"/>
      <c r="M58" s="181">
        <f>'将来負担比率（分子）の構造'!L$50</f>
        <v>483</v>
      </c>
      <c r="N58" s="181"/>
      <c r="O58" s="181"/>
      <c r="P58" s="181">
        <f>'将来負担比率（分子）の構造'!M$50</f>
        <v>449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718</v>
      </c>
      <c r="C62" s="181"/>
      <c r="D62" s="181"/>
      <c r="E62" s="181">
        <f>'将来負担比率（分子）の構造'!J$45</f>
        <v>726</v>
      </c>
      <c r="F62" s="181"/>
      <c r="G62" s="181"/>
      <c r="H62" s="181">
        <f>'将来負担比率（分子）の構造'!K$45</f>
        <v>699</v>
      </c>
      <c r="I62" s="181"/>
      <c r="J62" s="181"/>
      <c r="K62" s="181">
        <f>'将来負担比率（分子）の構造'!L$45</f>
        <v>767</v>
      </c>
      <c r="L62" s="181"/>
      <c r="M62" s="181"/>
      <c r="N62" s="181">
        <f>'将来負担比率（分子）の構造'!M$45</f>
        <v>735</v>
      </c>
      <c r="O62" s="181"/>
      <c r="P62" s="181"/>
    </row>
    <row r="63" spans="1:16" x14ac:dyDescent="0.15">
      <c r="A63" s="181" t="s">
        <v>34</v>
      </c>
      <c r="B63" s="181">
        <f>'将来負担比率（分子）の構造'!I$44</f>
        <v>281</v>
      </c>
      <c r="C63" s="181"/>
      <c r="D63" s="181"/>
      <c r="E63" s="181">
        <f>'将来負担比率（分子）の構造'!J$44</f>
        <v>249</v>
      </c>
      <c r="F63" s="181"/>
      <c r="G63" s="181"/>
      <c r="H63" s="181">
        <f>'将来負担比率（分子）の構造'!K$44</f>
        <v>229</v>
      </c>
      <c r="I63" s="181"/>
      <c r="J63" s="181"/>
      <c r="K63" s="181">
        <f>'将来負担比率（分子）の構造'!L$44</f>
        <v>206</v>
      </c>
      <c r="L63" s="181"/>
      <c r="M63" s="181"/>
      <c r="N63" s="181">
        <f>'将来負担比率（分子）の構造'!M$44</f>
        <v>189</v>
      </c>
      <c r="O63" s="181"/>
      <c r="P63" s="181"/>
    </row>
    <row r="64" spans="1:16" x14ac:dyDescent="0.15">
      <c r="A64" s="181" t="s">
        <v>33</v>
      </c>
      <c r="B64" s="181">
        <f>'将来負担比率（分子）の構造'!I$43</f>
        <v>2921</v>
      </c>
      <c r="C64" s="181"/>
      <c r="D64" s="181"/>
      <c r="E64" s="181">
        <f>'将来負担比率（分子）の構造'!J$43</f>
        <v>2555</v>
      </c>
      <c r="F64" s="181"/>
      <c r="G64" s="181"/>
      <c r="H64" s="181">
        <f>'将来負担比率（分子）の構造'!K$43</f>
        <v>2326</v>
      </c>
      <c r="I64" s="181"/>
      <c r="J64" s="181"/>
      <c r="K64" s="181">
        <f>'将来負担比率（分子）の構造'!L$43</f>
        <v>2187</v>
      </c>
      <c r="L64" s="181"/>
      <c r="M64" s="181"/>
      <c r="N64" s="181">
        <f>'将来負担比率（分子）の構造'!M$43</f>
        <v>1869</v>
      </c>
      <c r="O64" s="181"/>
      <c r="P64" s="181"/>
    </row>
    <row r="65" spans="1:16" x14ac:dyDescent="0.15">
      <c r="A65" s="181" t="s">
        <v>32</v>
      </c>
      <c r="B65" s="181">
        <f>'将来負担比率（分子）の構造'!I$42</f>
        <v>155</v>
      </c>
      <c r="C65" s="181"/>
      <c r="D65" s="181"/>
      <c r="E65" s="181">
        <f>'将来負担比率（分子）の構造'!J$42</f>
        <v>160</v>
      </c>
      <c r="F65" s="181"/>
      <c r="G65" s="181"/>
      <c r="H65" s="181">
        <f>'将来負担比率（分子）の構造'!K$42</f>
        <v>123</v>
      </c>
      <c r="I65" s="181"/>
      <c r="J65" s="181"/>
      <c r="K65" s="181">
        <f>'将来負担比率（分子）の構造'!L$42</f>
        <v>83</v>
      </c>
      <c r="L65" s="181"/>
      <c r="M65" s="181"/>
      <c r="N65" s="181">
        <f>'将来負担比率（分子）の構造'!M$42</f>
        <v>126</v>
      </c>
      <c r="O65" s="181"/>
      <c r="P65" s="181"/>
    </row>
    <row r="66" spans="1:16" x14ac:dyDescent="0.15">
      <c r="A66" s="181" t="s">
        <v>31</v>
      </c>
      <c r="B66" s="181">
        <f>'将来負担比率（分子）の構造'!I$41</f>
        <v>3107</v>
      </c>
      <c r="C66" s="181"/>
      <c r="D66" s="181"/>
      <c r="E66" s="181">
        <f>'将来負担比率（分子）の構造'!J$41</f>
        <v>3074</v>
      </c>
      <c r="F66" s="181"/>
      <c r="G66" s="181"/>
      <c r="H66" s="181">
        <f>'将来負担比率（分子）の構造'!K$41</f>
        <v>3088</v>
      </c>
      <c r="I66" s="181"/>
      <c r="J66" s="181"/>
      <c r="K66" s="181">
        <f>'将来負担比率（分子）の構造'!L$41</f>
        <v>3027</v>
      </c>
      <c r="L66" s="181"/>
      <c r="M66" s="181"/>
      <c r="N66" s="181">
        <f>'将来負担比率（分子）の構造'!M$41</f>
        <v>3051</v>
      </c>
      <c r="O66" s="181"/>
      <c r="P66" s="181"/>
    </row>
    <row r="67" spans="1:16" x14ac:dyDescent="0.15">
      <c r="A67" s="181" t="s">
        <v>77</v>
      </c>
      <c r="B67" s="181" t="e">
        <f>NA()</f>
        <v>#N/A</v>
      </c>
      <c r="C67" s="181">
        <f>IF(ISNUMBER('将来負担比率（分子）の構造'!I$53), IF('将来負担比率（分子）の構造'!I$53 &lt; 0, 0, '将来負担比率（分子）の構造'!I$53), NA())</f>
        <v>2761</v>
      </c>
      <c r="D67" s="181" t="e">
        <f>NA()</f>
        <v>#N/A</v>
      </c>
      <c r="E67" s="181" t="e">
        <f>NA()</f>
        <v>#N/A</v>
      </c>
      <c r="F67" s="181">
        <f>IF(ISNUMBER('将来負担比率（分子）の構造'!J$53), IF('将来負担比率（分子）の構造'!J$53 &lt; 0, 0, '将来負担比率（分子）の構造'!J$53), NA())</f>
        <v>2378</v>
      </c>
      <c r="G67" s="181" t="e">
        <f>NA()</f>
        <v>#N/A</v>
      </c>
      <c r="H67" s="181" t="e">
        <f>NA()</f>
        <v>#N/A</v>
      </c>
      <c r="I67" s="181">
        <f>IF(ISNUMBER('将来負担比率（分子）の構造'!K$53), IF('将来負担比率（分子）の構造'!K$53 &lt; 0, 0, '将来負担比率（分子）の構造'!K$53), NA())</f>
        <v>2175</v>
      </c>
      <c r="J67" s="181" t="e">
        <f>NA()</f>
        <v>#N/A</v>
      </c>
      <c r="K67" s="181" t="e">
        <f>NA()</f>
        <v>#N/A</v>
      </c>
      <c r="L67" s="181">
        <f>IF(ISNUMBER('将来負担比率（分子）の構造'!L$53), IF('将来負担比率（分子）の構造'!L$53 &lt; 0, 0, '将来負担比率（分子）の構造'!L$53), NA())</f>
        <v>1972</v>
      </c>
      <c r="M67" s="181" t="e">
        <f>NA()</f>
        <v>#N/A</v>
      </c>
      <c r="N67" s="181" t="e">
        <f>NA()</f>
        <v>#N/A</v>
      </c>
      <c r="O67" s="181">
        <f>IF(ISNUMBER('将来負担比率（分子）の構造'!M$53), IF('将来負担比率（分子）の構造'!M$53 &lt; 0, 0, '将来負担比率（分子）の構造'!M$53), NA())</f>
        <v>1726</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312</v>
      </c>
      <c r="C72" s="185">
        <f>基金残高に係る経年分析!G55</f>
        <v>312</v>
      </c>
      <c r="D72" s="185">
        <f>基金残高に係る経年分析!H55</f>
        <v>322</v>
      </c>
    </row>
    <row r="73" spans="1:16" x14ac:dyDescent="0.15">
      <c r="A73" s="184" t="s">
        <v>80</v>
      </c>
      <c r="B73" s="185">
        <f>基金残高に係る経年分析!F56</f>
        <v>13</v>
      </c>
      <c r="C73" s="185">
        <f>基金残高に係る経年分析!G56</f>
        <v>13</v>
      </c>
      <c r="D73" s="185">
        <f>基金残高に係る経年分析!H56</f>
        <v>13</v>
      </c>
    </row>
    <row r="74" spans="1:16" x14ac:dyDescent="0.15">
      <c r="A74" s="184" t="s">
        <v>81</v>
      </c>
      <c r="B74" s="185">
        <f>基金残高に係る経年分析!F57</f>
        <v>72</v>
      </c>
      <c r="C74" s="185">
        <f>基金残高に係る経年分析!G57</f>
        <v>157</v>
      </c>
      <c r="D74" s="185">
        <f>基金残高に係る経年分析!H57</f>
        <v>113</v>
      </c>
    </row>
  </sheetData>
  <sheetProtection algorithmName="SHA-512" hashValue="8T/OylN//tSjotTO/CXDK4zUBGGRglxDXeevVbSAe8UyIDaDLC6avd/dtUgXaTuuFUzyqiBldxJ+aQt/66w/mA==" saltValue="Og6Cc84jy6hQbiinOeoT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922651</v>
      </c>
      <c r="S5" s="635"/>
      <c r="T5" s="635"/>
      <c r="U5" s="635"/>
      <c r="V5" s="635"/>
      <c r="W5" s="635"/>
      <c r="X5" s="635"/>
      <c r="Y5" s="636"/>
      <c r="Z5" s="637">
        <v>20.5</v>
      </c>
      <c r="AA5" s="637"/>
      <c r="AB5" s="637"/>
      <c r="AC5" s="637"/>
      <c r="AD5" s="638">
        <v>922651</v>
      </c>
      <c r="AE5" s="638"/>
      <c r="AF5" s="638"/>
      <c r="AG5" s="638"/>
      <c r="AH5" s="638"/>
      <c r="AI5" s="638"/>
      <c r="AJ5" s="638"/>
      <c r="AK5" s="638"/>
      <c r="AL5" s="639">
        <v>37.700000000000003</v>
      </c>
      <c r="AM5" s="640"/>
      <c r="AN5" s="640"/>
      <c r="AO5" s="641"/>
      <c r="AP5" s="631" t="s">
        <v>229</v>
      </c>
      <c r="AQ5" s="632"/>
      <c r="AR5" s="632"/>
      <c r="AS5" s="632"/>
      <c r="AT5" s="632"/>
      <c r="AU5" s="632"/>
      <c r="AV5" s="632"/>
      <c r="AW5" s="632"/>
      <c r="AX5" s="632"/>
      <c r="AY5" s="632"/>
      <c r="AZ5" s="632"/>
      <c r="BA5" s="632"/>
      <c r="BB5" s="632"/>
      <c r="BC5" s="632"/>
      <c r="BD5" s="632"/>
      <c r="BE5" s="632"/>
      <c r="BF5" s="633"/>
      <c r="BG5" s="645">
        <v>902938</v>
      </c>
      <c r="BH5" s="646"/>
      <c r="BI5" s="646"/>
      <c r="BJ5" s="646"/>
      <c r="BK5" s="646"/>
      <c r="BL5" s="646"/>
      <c r="BM5" s="646"/>
      <c r="BN5" s="647"/>
      <c r="BO5" s="648">
        <v>97.9</v>
      </c>
      <c r="BP5" s="648"/>
      <c r="BQ5" s="648"/>
      <c r="BR5" s="648"/>
      <c r="BS5" s="649" t="s">
        <v>230</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222</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50150</v>
      </c>
      <c r="S6" s="646"/>
      <c r="T6" s="646"/>
      <c r="U6" s="646"/>
      <c r="V6" s="646"/>
      <c r="W6" s="646"/>
      <c r="X6" s="646"/>
      <c r="Y6" s="647"/>
      <c r="Z6" s="648">
        <v>1.1000000000000001</v>
      </c>
      <c r="AA6" s="648"/>
      <c r="AB6" s="648"/>
      <c r="AC6" s="648"/>
      <c r="AD6" s="649">
        <v>50150</v>
      </c>
      <c r="AE6" s="649"/>
      <c r="AF6" s="649"/>
      <c r="AG6" s="649"/>
      <c r="AH6" s="649"/>
      <c r="AI6" s="649"/>
      <c r="AJ6" s="649"/>
      <c r="AK6" s="649"/>
      <c r="AL6" s="650">
        <v>2</v>
      </c>
      <c r="AM6" s="651"/>
      <c r="AN6" s="651"/>
      <c r="AO6" s="652"/>
      <c r="AP6" s="642" t="s">
        <v>235</v>
      </c>
      <c r="AQ6" s="643"/>
      <c r="AR6" s="643"/>
      <c r="AS6" s="643"/>
      <c r="AT6" s="643"/>
      <c r="AU6" s="643"/>
      <c r="AV6" s="643"/>
      <c r="AW6" s="643"/>
      <c r="AX6" s="643"/>
      <c r="AY6" s="643"/>
      <c r="AZ6" s="643"/>
      <c r="BA6" s="643"/>
      <c r="BB6" s="643"/>
      <c r="BC6" s="643"/>
      <c r="BD6" s="643"/>
      <c r="BE6" s="643"/>
      <c r="BF6" s="644"/>
      <c r="BG6" s="645">
        <v>902938</v>
      </c>
      <c r="BH6" s="646"/>
      <c r="BI6" s="646"/>
      <c r="BJ6" s="646"/>
      <c r="BK6" s="646"/>
      <c r="BL6" s="646"/>
      <c r="BM6" s="646"/>
      <c r="BN6" s="647"/>
      <c r="BO6" s="648">
        <v>97.9</v>
      </c>
      <c r="BP6" s="648"/>
      <c r="BQ6" s="648"/>
      <c r="BR6" s="648"/>
      <c r="BS6" s="649" t="s">
        <v>230</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67342</v>
      </c>
      <c r="CS6" s="646"/>
      <c r="CT6" s="646"/>
      <c r="CU6" s="646"/>
      <c r="CV6" s="646"/>
      <c r="CW6" s="646"/>
      <c r="CX6" s="646"/>
      <c r="CY6" s="647"/>
      <c r="CZ6" s="639">
        <v>1.6</v>
      </c>
      <c r="DA6" s="640"/>
      <c r="DB6" s="640"/>
      <c r="DC6" s="659"/>
      <c r="DD6" s="654" t="s">
        <v>230</v>
      </c>
      <c r="DE6" s="646"/>
      <c r="DF6" s="646"/>
      <c r="DG6" s="646"/>
      <c r="DH6" s="646"/>
      <c r="DI6" s="646"/>
      <c r="DJ6" s="646"/>
      <c r="DK6" s="646"/>
      <c r="DL6" s="646"/>
      <c r="DM6" s="646"/>
      <c r="DN6" s="646"/>
      <c r="DO6" s="646"/>
      <c r="DP6" s="647"/>
      <c r="DQ6" s="654">
        <v>67342</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665</v>
      </c>
      <c r="S7" s="646"/>
      <c r="T7" s="646"/>
      <c r="U7" s="646"/>
      <c r="V7" s="646"/>
      <c r="W7" s="646"/>
      <c r="X7" s="646"/>
      <c r="Y7" s="647"/>
      <c r="Z7" s="648">
        <v>0</v>
      </c>
      <c r="AA7" s="648"/>
      <c r="AB7" s="648"/>
      <c r="AC7" s="648"/>
      <c r="AD7" s="649">
        <v>665</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370843</v>
      </c>
      <c r="BH7" s="646"/>
      <c r="BI7" s="646"/>
      <c r="BJ7" s="646"/>
      <c r="BK7" s="646"/>
      <c r="BL7" s="646"/>
      <c r="BM7" s="646"/>
      <c r="BN7" s="647"/>
      <c r="BO7" s="648">
        <v>40.200000000000003</v>
      </c>
      <c r="BP7" s="648"/>
      <c r="BQ7" s="648"/>
      <c r="BR7" s="648"/>
      <c r="BS7" s="649" t="s">
        <v>176</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645819</v>
      </c>
      <c r="CS7" s="646"/>
      <c r="CT7" s="646"/>
      <c r="CU7" s="646"/>
      <c r="CV7" s="646"/>
      <c r="CW7" s="646"/>
      <c r="CX7" s="646"/>
      <c r="CY7" s="647"/>
      <c r="CZ7" s="648">
        <v>14.9</v>
      </c>
      <c r="DA7" s="648"/>
      <c r="DB7" s="648"/>
      <c r="DC7" s="648"/>
      <c r="DD7" s="654">
        <v>52939</v>
      </c>
      <c r="DE7" s="646"/>
      <c r="DF7" s="646"/>
      <c r="DG7" s="646"/>
      <c r="DH7" s="646"/>
      <c r="DI7" s="646"/>
      <c r="DJ7" s="646"/>
      <c r="DK7" s="646"/>
      <c r="DL7" s="646"/>
      <c r="DM7" s="646"/>
      <c r="DN7" s="646"/>
      <c r="DO7" s="646"/>
      <c r="DP7" s="647"/>
      <c r="DQ7" s="654">
        <v>185649</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3408</v>
      </c>
      <c r="S8" s="646"/>
      <c r="T8" s="646"/>
      <c r="U8" s="646"/>
      <c r="V8" s="646"/>
      <c r="W8" s="646"/>
      <c r="X8" s="646"/>
      <c r="Y8" s="647"/>
      <c r="Z8" s="648">
        <v>0.1</v>
      </c>
      <c r="AA8" s="648"/>
      <c r="AB8" s="648"/>
      <c r="AC8" s="648"/>
      <c r="AD8" s="649">
        <v>3408</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15261</v>
      </c>
      <c r="BH8" s="646"/>
      <c r="BI8" s="646"/>
      <c r="BJ8" s="646"/>
      <c r="BK8" s="646"/>
      <c r="BL8" s="646"/>
      <c r="BM8" s="646"/>
      <c r="BN8" s="647"/>
      <c r="BO8" s="648">
        <v>1.7</v>
      </c>
      <c r="BP8" s="648"/>
      <c r="BQ8" s="648"/>
      <c r="BR8" s="648"/>
      <c r="BS8" s="654" t="s">
        <v>176</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987089</v>
      </c>
      <c r="CS8" s="646"/>
      <c r="CT8" s="646"/>
      <c r="CU8" s="646"/>
      <c r="CV8" s="646"/>
      <c r="CW8" s="646"/>
      <c r="CX8" s="646"/>
      <c r="CY8" s="647"/>
      <c r="CZ8" s="648">
        <v>22.8</v>
      </c>
      <c r="DA8" s="648"/>
      <c r="DB8" s="648"/>
      <c r="DC8" s="648"/>
      <c r="DD8" s="654">
        <v>7080</v>
      </c>
      <c r="DE8" s="646"/>
      <c r="DF8" s="646"/>
      <c r="DG8" s="646"/>
      <c r="DH8" s="646"/>
      <c r="DI8" s="646"/>
      <c r="DJ8" s="646"/>
      <c r="DK8" s="646"/>
      <c r="DL8" s="646"/>
      <c r="DM8" s="646"/>
      <c r="DN8" s="646"/>
      <c r="DO8" s="646"/>
      <c r="DP8" s="647"/>
      <c r="DQ8" s="654">
        <v>593529</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1847</v>
      </c>
      <c r="S9" s="646"/>
      <c r="T9" s="646"/>
      <c r="U9" s="646"/>
      <c r="V9" s="646"/>
      <c r="W9" s="646"/>
      <c r="X9" s="646"/>
      <c r="Y9" s="647"/>
      <c r="Z9" s="648">
        <v>0</v>
      </c>
      <c r="AA9" s="648"/>
      <c r="AB9" s="648"/>
      <c r="AC9" s="648"/>
      <c r="AD9" s="649">
        <v>1847</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312938</v>
      </c>
      <c r="BH9" s="646"/>
      <c r="BI9" s="646"/>
      <c r="BJ9" s="646"/>
      <c r="BK9" s="646"/>
      <c r="BL9" s="646"/>
      <c r="BM9" s="646"/>
      <c r="BN9" s="647"/>
      <c r="BO9" s="648">
        <v>33.9</v>
      </c>
      <c r="BP9" s="648"/>
      <c r="BQ9" s="648"/>
      <c r="BR9" s="648"/>
      <c r="BS9" s="654" t="s">
        <v>230</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239619</v>
      </c>
      <c r="CS9" s="646"/>
      <c r="CT9" s="646"/>
      <c r="CU9" s="646"/>
      <c r="CV9" s="646"/>
      <c r="CW9" s="646"/>
      <c r="CX9" s="646"/>
      <c r="CY9" s="647"/>
      <c r="CZ9" s="648">
        <v>5.5</v>
      </c>
      <c r="DA9" s="648"/>
      <c r="DB9" s="648"/>
      <c r="DC9" s="648"/>
      <c r="DD9" s="654">
        <v>504</v>
      </c>
      <c r="DE9" s="646"/>
      <c r="DF9" s="646"/>
      <c r="DG9" s="646"/>
      <c r="DH9" s="646"/>
      <c r="DI9" s="646"/>
      <c r="DJ9" s="646"/>
      <c r="DK9" s="646"/>
      <c r="DL9" s="646"/>
      <c r="DM9" s="646"/>
      <c r="DN9" s="646"/>
      <c r="DO9" s="646"/>
      <c r="DP9" s="647"/>
      <c r="DQ9" s="654">
        <v>223598</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230</v>
      </c>
      <c r="S10" s="646"/>
      <c r="T10" s="646"/>
      <c r="U10" s="646"/>
      <c r="V10" s="646"/>
      <c r="W10" s="646"/>
      <c r="X10" s="646"/>
      <c r="Y10" s="647"/>
      <c r="Z10" s="648" t="s">
        <v>230</v>
      </c>
      <c r="AA10" s="648"/>
      <c r="AB10" s="648"/>
      <c r="AC10" s="648"/>
      <c r="AD10" s="649" t="s">
        <v>230</v>
      </c>
      <c r="AE10" s="649"/>
      <c r="AF10" s="649"/>
      <c r="AG10" s="649"/>
      <c r="AH10" s="649"/>
      <c r="AI10" s="649"/>
      <c r="AJ10" s="649"/>
      <c r="AK10" s="649"/>
      <c r="AL10" s="650" t="s">
        <v>230</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18094</v>
      </c>
      <c r="BH10" s="646"/>
      <c r="BI10" s="646"/>
      <c r="BJ10" s="646"/>
      <c r="BK10" s="646"/>
      <c r="BL10" s="646"/>
      <c r="BM10" s="646"/>
      <c r="BN10" s="647"/>
      <c r="BO10" s="648">
        <v>2</v>
      </c>
      <c r="BP10" s="648"/>
      <c r="BQ10" s="648"/>
      <c r="BR10" s="648"/>
      <c r="BS10" s="654" t="s">
        <v>230</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14072</v>
      </c>
      <c r="CS10" s="646"/>
      <c r="CT10" s="646"/>
      <c r="CU10" s="646"/>
      <c r="CV10" s="646"/>
      <c r="CW10" s="646"/>
      <c r="CX10" s="646"/>
      <c r="CY10" s="647"/>
      <c r="CZ10" s="648">
        <v>0.3</v>
      </c>
      <c r="DA10" s="648"/>
      <c r="DB10" s="648"/>
      <c r="DC10" s="648"/>
      <c r="DD10" s="654" t="s">
        <v>230</v>
      </c>
      <c r="DE10" s="646"/>
      <c r="DF10" s="646"/>
      <c r="DG10" s="646"/>
      <c r="DH10" s="646"/>
      <c r="DI10" s="646"/>
      <c r="DJ10" s="646"/>
      <c r="DK10" s="646"/>
      <c r="DL10" s="646"/>
      <c r="DM10" s="646"/>
      <c r="DN10" s="646"/>
      <c r="DO10" s="646"/>
      <c r="DP10" s="647"/>
      <c r="DQ10" s="654">
        <v>4072</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144110</v>
      </c>
      <c r="S11" s="646"/>
      <c r="T11" s="646"/>
      <c r="U11" s="646"/>
      <c r="V11" s="646"/>
      <c r="W11" s="646"/>
      <c r="X11" s="646"/>
      <c r="Y11" s="647"/>
      <c r="Z11" s="650">
        <v>3.2</v>
      </c>
      <c r="AA11" s="651"/>
      <c r="AB11" s="651"/>
      <c r="AC11" s="663"/>
      <c r="AD11" s="654">
        <v>144110</v>
      </c>
      <c r="AE11" s="646"/>
      <c r="AF11" s="646"/>
      <c r="AG11" s="646"/>
      <c r="AH11" s="646"/>
      <c r="AI11" s="646"/>
      <c r="AJ11" s="646"/>
      <c r="AK11" s="647"/>
      <c r="AL11" s="650">
        <v>5.9</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24550</v>
      </c>
      <c r="BH11" s="646"/>
      <c r="BI11" s="646"/>
      <c r="BJ11" s="646"/>
      <c r="BK11" s="646"/>
      <c r="BL11" s="646"/>
      <c r="BM11" s="646"/>
      <c r="BN11" s="647"/>
      <c r="BO11" s="648">
        <v>2.7</v>
      </c>
      <c r="BP11" s="648"/>
      <c r="BQ11" s="648"/>
      <c r="BR11" s="648"/>
      <c r="BS11" s="654" t="s">
        <v>251</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426357</v>
      </c>
      <c r="CS11" s="646"/>
      <c r="CT11" s="646"/>
      <c r="CU11" s="646"/>
      <c r="CV11" s="646"/>
      <c r="CW11" s="646"/>
      <c r="CX11" s="646"/>
      <c r="CY11" s="647"/>
      <c r="CZ11" s="648">
        <v>9.9</v>
      </c>
      <c r="DA11" s="648"/>
      <c r="DB11" s="648"/>
      <c r="DC11" s="648"/>
      <c r="DD11" s="654">
        <v>284629</v>
      </c>
      <c r="DE11" s="646"/>
      <c r="DF11" s="646"/>
      <c r="DG11" s="646"/>
      <c r="DH11" s="646"/>
      <c r="DI11" s="646"/>
      <c r="DJ11" s="646"/>
      <c r="DK11" s="646"/>
      <c r="DL11" s="646"/>
      <c r="DM11" s="646"/>
      <c r="DN11" s="646"/>
      <c r="DO11" s="646"/>
      <c r="DP11" s="647"/>
      <c r="DQ11" s="654">
        <v>85023</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t="s">
        <v>251</v>
      </c>
      <c r="S12" s="646"/>
      <c r="T12" s="646"/>
      <c r="U12" s="646"/>
      <c r="V12" s="646"/>
      <c r="W12" s="646"/>
      <c r="X12" s="646"/>
      <c r="Y12" s="647"/>
      <c r="Z12" s="648" t="s">
        <v>230</v>
      </c>
      <c r="AA12" s="648"/>
      <c r="AB12" s="648"/>
      <c r="AC12" s="648"/>
      <c r="AD12" s="649" t="s">
        <v>230</v>
      </c>
      <c r="AE12" s="649"/>
      <c r="AF12" s="649"/>
      <c r="AG12" s="649"/>
      <c r="AH12" s="649"/>
      <c r="AI12" s="649"/>
      <c r="AJ12" s="649"/>
      <c r="AK12" s="649"/>
      <c r="AL12" s="650" t="s">
        <v>230</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457462</v>
      </c>
      <c r="BH12" s="646"/>
      <c r="BI12" s="646"/>
      <c r="BJ12" s="646"/>
      <c r="BK12" s="646"/>
      <c r="BL12" s="646"/>
      <c r="BM12" s="646"/>
      <c r="BN12" s="647"/>
      <c r="BO12" s="648">
        <v>49.6</v>
      </c>
      <c r="BP12" s="648"/>
      <c r="BQ12" s="648"/>
      <c r="BR12" s="648"/>
      <c r="BS12" s="654" t="s">
        <v>140</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225477</v>
      </c>
      <c r="CS12" s="646"/>
      <c r="CT12" s="646"/>
      <c r="CU12" s="646"/>
      <c r="CV12" s="646"/>
      <c r="CW12" s="646"/>
      <c r="CX12" s="646"/>
      <c r="CY12" s="647"/>
      <c r="CZ12" s="648">
        <v>5.2</v>
      </c>
      <c r="DA12" s="648"/>
      <c r="DB12" s="648"/>
      <c r="DC12" s="648"/>
      <c r="DD12" s="654">
        <v>5308</v>
      </c>
      <c r="DE12" s="646"/>
      <c r="DF12" s="646"/>
      <c r="DG12" s="646"/>
      <c r="DH12" s="646"/>
      <c r="DI12" s="646"/>
      <c r="DJ12" s="646"/>
      <c r="DK12" s="646"/>
      <c r="DL12" s="646"/>
      <c r="DM12" s="646"/>
      <c r="DN12" s="646"/>
      <c r="DO12" s="646"/>
      <c r="DP12" s="647"/>
      <c r="DQ12" s="654">
        <v>102524</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230</v>
      </c>
      <c r="S13" s="646"/>
      <c r="T13" s="646"/>
      <c r="U13" s="646"/>
      <c r="V13" s="646"/>
      <c r="W13" s="646"/>
      <c r="X13" s="646"/>
      <c r="Y13" s="647"/>
      <c r="Z13" s="648" t="s">
        <v>230</v>
      </c>
      <c r="AA13" s="648"/>
      <c r="AB13" s="648"/>
      <c r="AC13" s="648"/>
      <c r="AD13" s="649" t="s">
        <v>230</v>
      </c>
      <c r="AE13" s="649"/>
      <c r="AF13" s="649"/>
      <c r="AG13" s="649"/>
      <c r="AH13" s="649"/>
      <c r="AI13" s="649"/>
      <c r="AJ13" s="649"/>
      <c r="AK13" s="649"/>
      <c r="AL13" s="650" t="s">
        <v>230</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457461</v>
      </c>
      <c r="BH13" s="646"/>
      <c r="BI13" s="646"/>
      <c r="BJ13" s="646"/>
      <c r="BK13" s="646"/>
      <c r="BL13" s="646"/>
      <c r="BM13" s="646"/>
      <c r="BN13" s="647"/>
      <c r="BO13" s="648">
        <v>49.6</v>
      </c>
      <c r="BP13" s="648"/>
      <c r="BQ13" s="648"/>
      <c r="BR13" s="648"/>
      <c r="BS13" s="654" t="s">
        <v>230</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501176</v>
      </c>
      <c r="CS13" s="646"/>
      <c r="CT13" s="646"/>
      <c r="CU13" s="646"/>
      <c r="CV13" s="646"/>
      <c r="CW13" s="646"/>
      <c r="CX13" s="646"/>
      <c r="CY13" s="647"/>
      <c r="CZ13" s="648">
        <v>11.6</v>
      </c>
      <c r="DA13" s="648"/>
      <c r="DB13" s="648"/>
      <c r="DC13" s="648"/>
      <c r="DD13" s="654">
        <v>119982</v>
      </c>
      <c r="DE13" s="646"/>
      <c r="DF13" s="646"/>
      <c r="DG13" s="646"/>
      <c r="DH13" s="646"/>
      <c r="DI13" s="646"/>
      <c r="DJ13" s="646"/>
      <c r="DK13" s="646"/>
      <c r="DL13" s="646"/>
      <c r="DM13" s="646"/>
      <c r="DN13" s="646"/>
      <c r="DO13" s="646"/>
      <c r="DP13" s="647"/>
      <c r="DQ13" s="654">
        <v>395511</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6580</v>
      </c>
      <c r="S14" s="646"/>
      <c r="T14" s="646"/>
      <c r="U14" s="646"/>
      <c r="V14" s="646"/>
      <c r="W14" s="646"/>
      <c r="X14" s="646"/>
      <c r="Y14" s="647"/>
      <c r="Z14" s="648">
        <v>0.1</v>
      </c>
      <c r="AA14" s="648"/>
      <c r="AB14" s="648"/>
      <c r="AC14" s="648"/>
      <c r="AD14" s="649">
        <v>6580</v>
      </c>
      <c r="AE14" s="649"/>
      <c r="AF14" s="649"/>
      <c r="AG14" s="649"/>
      <c r="AH14" s="649"/>
      <c r="AI14" s="649"/>
      <c r="AJ14" s="649"/>
      <c r="AK14" s="649"/>
      <c r="AL14" s="650">
        <v>0.3</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26940</v>
      </c>
      <c r="BH14" s="646"/>
      <c r="BI14" s="646"/>
      <c r="BJ14" s="646"/>
      <c r="BK14" s="646"/>
      <c r="BL14" s="646"/>
      <c r="BM14" s="646"/>
      <c r="BN14" s="647"/>
      <c r="BO14" s="648">
        <v>2.9</v>
      </c>
      <c r="BP14" s="648"/>
      <c r="BQ14" s="648"/>
      <c r="BR14" s="648"/>
      <c r="BS14" s="654" t="s">
        <v>176</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259808</v>
      </c>
      <c r="CS14" s="646"/>
      <c r="CT14" s="646"/>
      <c r="CU14" s="646"/>
      <c r="CV14" s="646"/>
      <c r="CW14" s="646"/>
      <c r="CX14" s="646"/>
      <c r="CY14" s="647"/>
      <c r="CZ14" s="648">
        <v>6</v>
      </c>
      <c r="DA14" s="648"/>
      <c r="DB14" s="648"/>
      <c r="DC14" s="648"/>
      <c r="DD14" s="654">
        <v>3052</v>
      </c>
      <c r="DE14" s="646"/>
      <c r="DF14" s="646"/>
      <c r="DG14" s="646"/>
      <c r="DH14" s="646"/>
      <c r="DI14" s="646"/>
      <c r="DJ14" s="646"/>
      <c r="DK14" s="646"/>
      <c r="DL14" s="646"/>
      <c r="DM14" s="646"/>
      <c r="DN14" s="646"/>
      <c r="DO14" s="646"/>
      <c r="DP14" s="647"/>
      <c r="DQ14" s="654">
        <v>257578</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230</v>
      </c>
      <c r="S15" s="646"/>
      <c r="T15" s="646"/>
      <c r="U15" s="646"/>
      <c r="V15" s="646"/>
      <c r="W15" s="646"/>
      <c r="X15" s="646"/>
      <c r="Y15" s="647"/>
      <c r="Z15" s="648" t="s">
        <v>230</v>
      </c>
      <c r="AA15" s="648"/>
      <c r="AB15" s="648"/>
      <c r="AC15" s="648"/>
      <c r="AD15" s="649" t="s">
        <v>176</v>
      </c>
      <c r="AE15" s="649"/>
      <c r="AF15" s="649"/>
      <c r="AG15" s="649"/>
      <c r="AH15" s="649"/>
      <c r="AI15" s="649"/>
      <c r="AJ15" s="649"/>
      <c r="AK15" s="649"/>
      <c r="AL15" s="650" t="s">
        <v>230</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47693</v>
      </c>
      <c r="BH15" s="646"/>
      <c r="BI15" s="646"/>
      <c r="BJ15" s="646"/>
      <c r="BK15" s="646"/>
      <c r="BL15" s="646"/>
      <c r="BM15" s="646"/>
      <c r="BN15" s="647"/>
      <c r="BO15" s="648">
        <v>5.2</v>
      </c>
      <c r="BP15" s="648"/>
      <c r="BQ15" s="648"/>
      <c r="BR15" s="648"/>
      <c r="BS15" s="654" t="s">
        <v>230</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555422</v>
      </c>
      <c r="CS15" s="646"/>
      <c r="CT15" s="646"/>
      <c r="CU15" s="646"/>
      <c r="CV15" s="646"/>
      <c r="CW15" s="646"/>
      <c r="CX15" s="646"/>
      <c r="CY15" s="647"/>
      <c r="CZ15" s="648">
        <v>12.8</v>
      </c>
      <c r="DA15" s="648"/>
      <c r="DB15" s="648"/>
      <c r="DC15" s="648"/>
      <c r="DD15" s="654">
        <v>238523</v>
      </c>
      <c r="DE15" s="646"/>
      <c r="DF15" s="646"/>
      <c r="DG15" s="646"/>
      <c r="DH15" s="646"/>
      <c r="DI15" s="646"/>
      <c r="DJ15" s="646"/>
      <c r="DK15" s="646"/>
      <c r="DL15" s="646"/>
      <c r="DM15" s="646"/>
      <c r="DN15" s="646"/>
      <c r="DO15" s="646"/>
      <c r="DP15" s="647"/>
      <c r="DQ15" s="654">
        <v>317954</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1746</v>
      </c>
      <c r="S16" s="646"/>
      <c r="T16" s="646"/>
      <c r="U16" s="646"/>
      <c r="V16" s="646"/>
      <c r="W16" s="646"/>
      <c r="X16" s="646"/>
      <c r="Y16" s="647"/>
      <c r="Z16" s="648">
        <v>0</v>
      </c>
      <c r="AA16" s="648"/>
      <c r="AB16" s="648"/>
      <c r="AC16" s="648"/>
      <c r="AD16" s="649">
        <v>1746</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230</v>
      </c>
      <c r="BH16" s="646"/>
      <c r="BI16" s="646"/>
      <c r="BJ16" s="646"/>
      <c r="BK16" s="646"/>
      <c r="BL16" s="646"/>
      <c r="BM16" s="646"/>
      <c r="BN16" s="647"/>
      <c r="BO16" s="648" t="s">
        <v>230</v>
      </c>
      <c r="BP16" s="648"/>
      <c r="BQ16" s="648"/>
      <c r="BR16" s="648"/>
      <c r="BS16" s="654" t="s">
        <v>230</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12058</v>
      </c>
      <c r="CS16" s="646"/>
      <c r="CT16" s="646"/>
      <c r="CU16" s="646"/>
      <c r="CV16" s="646"/>
      <c r="CW16" s="646"/>
      <c r="CX16" s="646"/>
      <c r="CY16" s="647"/>
      <c r="CZ16" s="648">
        <v>0.3</v>
      </c>
      <c r="DA16" s="648"/>
      <c r="DB16" s="648"/>
      <c r="DC16" s="648"/>
      <c r="DD16" s="654" t="s">
        <v>230</v>
      </c>
      <c r="DE16" s="646"/>
      <c r="DF16" s="646"/>
      <c r="DG16" s="646"/>
      <c r="DH16" s="646"/>
      <c r="DI16" s="646"/>
      <c r="DJ16" s="646"/>
      <c r="DK16" s="646"/>
      <c r="DL16" s="646"/>
      <c r="DM16" s="646"/>
      <c r="DN16" s="646"/>
      <c r="DO16" s="646"/>
      <c r="DP16" s="647"/>
      <c r="DQ16" s="654">
        <v>6616</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35993</v>
      </c>
      <c r="S17" s="646"/>
      <c r="T17" s="646"/>
      <c r="U17" s="646"/>
      <c r="V17" s="646"/>
      <c r="W17" s="646"/>
      <c r="X17" s="646"/>
      <c r="Y17" s="647"/>
      <c r="Z17" s="648">
        <v>0.8</v>
      </c>
      <c r="AA17" s="648"/>
      <c r="AB17" s="648"/>
      <c r="AC17" s="648"/>
      <c r="AD17" s="649">
        <v>35993</v>
      </c>
      <c r="AE17" s="649"/>
      <c r="AF17" s="649"/>
      <c r="AG17" s="649"/>
      <c r="AH17" s="649"/>
      <c r="AI17" s="649"/>
      <c r="AJ17" s="649"/>
      <c r="AK17" s="649"/>
      <c r="AL17" s="650">
        <v>1.5</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230</v>
      </c>
      <c r="BH17" s="646"/>
      <c r="BI17" s="646"/>
      <c r="BJ17" s="646"/>
      <c r="BK17" s="646"/>
      <c r="BL17" s="646"/>
      <c r="BM17" s="646"/>
      <c r="BN17" s="647"/>
      <c r="BO17" s="648" t="s">
        <v>230</v>
      </c>
      <c r="BP17" s="648"/>
      <c r="BQ17" s="648"/>
      <c r="BR17" s="648"/>
      <c r="BS17" s="654" t="s">
        <v>176</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392936</v>
      </c>
      <c r="CS17" s="646"/>
      <c r="CT17" s="646"/>
      <c r="CU17" s="646"/>
      <c r="CV17" s="646"/>
      <c r="CW17" s="646"/>
      <c r="CX17" s="646"/>
      <c r="CY17" s="647"/>
      <c r="CZ17" s="648">
        <v>9.1</v>
      </c>
      <c r="DA17" s="648"/>
      <c r="DB17" s="648"/>
      <c r="DC17" s="648"/>
      <c r="DD17" s="654" t="s">
        <v>176</v>
      </c>
      <c r="DE17" s="646"/>
      <c r="DF17" s="646"/>
      <c r="DG17" s="646"/>
      <c r="DH17" s="646"/>
      <c r="DI17" s="646"/>
      <c r="DJ17" s="646"/>
      <c r="DK17" s="646"/>
      <c r="DL17" s="646"/>
      <c r="DM17" s="646"/>
      <c r="DN17" s="646"/>
      <c r="DO17" s="646"/>
      <c r="DP17" s="647"/>
      <c r="DQ17" s="654">
        <v>367936</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5030</v>
      </c>
      <c r="S18" s="646"/>
      <c r="T18" s="646"/>
      <c r="U18" s="646"/>
      <c r="V18" s="646"/>
      <c r="W18" s="646"/>
      <c r="X18" s="646"/>
      <c r="Y18" s="647"/>
      <c r="Z18" s="648">
        <v>0.1</v>
      </c>
      <c r="AA18" s="648"/>
      <c r="AB18" s="648"/>
      <c r="AC18" s="648"/>
      <c r="AD18" s="649">
        <v>5030</v>
      </c>
      <c r="AE18" s="649"/>
      <c r="AF18" s="649"/>
      <c r="AG18" s="649"/>
      <c r="AH18" s="649"/>
      <c r="AI18" s="649"/>
      <c r="AJ18" s="649"/>
      <c r="AK18" s="649"/>
      <c r="AL18" s="650">
        <v>0.2</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230</v>
      </c>
      <c r="BH18" s="646"/>
      <c r="BI18" s="646"/>
      <c r="BJ18" s="646"/>
      <c r="BK18" s="646"/>
      <c r="BL18" s="646"/>
      <c r="BM18" s="646"/>
      <c r="BN18" s="647"/>
      <c r="BO18" s="648" t="s">
        <v>251</v>
      </c>
      <c r="BP18" s="648"/>
      <c r="BQ18" s="648"/>
      <c r="BR18" s="648"/>
      <c r="BS18" s="654" t="s">
        <v>230</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230</v>
      </c>
      <c r="CS18" s="646"/>
      <c r="CT18" s="646"/>
      <c r="CU18" s="646"/>
      <c r="CV18" s="646"/>
      <c r="CW18" s="646"/>
      <c r="CX18" s="646"/>
      <c r="CY18" s="647"/>
      <c r="CZ18" s="648" t="s">
        <v>176</v>
      </c>
      <c r="DA18" s="648"/>
      <c r="DB18" s="648"/>
      <c r="DC18" s="648"/>
      <c r="DD18" s="654" t="s">
        <v>230</v>
      </c>
      <c r="DE18" s="646"/>
      <c r="DF18" s="646"/>
      <c r="DG18" s="646"/>
      <c r="DH18" s="646"/>
      <c r="DI18" s="646"/>
      <c r="DJ18" s="646"/>
      <c r="DK18" s="646"/>
      <c r="DL18" s="646"/>
      <c r="DM18" s="646"/>
      <c r="DN18" s="646"/>
      <c r="DO18" s="646"/>
      <c r="DP18" s="647"/>
      <c r="DQ18" s="654" t="s">
        <v>140</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851</v>
      </c>
      <c r="S19" s="646"/>
      <c r="T19" s="646"/>
      <c r="U19" s="646"/>
      <c r="V19" s="646"/>
      <c r="W19" s="646"/>
      <c r="X19" s="646"/>
      <c r="Y19" s="647"/>
      <c r="Z19" s="648">
        <v>0</v>
      </c>
      <c r="AA19" s="648"/>
      <c r="AB19" s="648"/>
      <c r="AC19" s="648"/>
      <c r="AD19" s="649">
        <v>851</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19713</v>
      </c>
      <c r="BH19" s="646"/>
      <c r="BI19" s="646"/>
      <c r="BJ19" s="646"/>
      <c r="BK19" s="646"/>
      <c r="BL19" s="646"/>
      <c r="BM19" s="646"/>
      <c r="BN19" s="647"/>
      <c r="BO19" s="648">
        <v>2.1</v>
      </c>
      <c r="BP19" s="648"/>
      <c r="BQ19" s="648"/>
      <c r="BR19" s="648"/>
      <c r="BS19" s="654" t="s">
        <v>230</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176</v>
      </c>
      <c r="CS19" s="646"/>
      <c r="CT19" s="646"/>
      <c r="CU19" s="646"/>
      <c r="CV19" s="646"/>
      <c r="CW19" s="646"/>
      <c r="CX19" s="646"/>
      <c r="CY19" s="647"/>
      <c r="CZ19" s="648" t="s">
        <v>251</v>
      </c>
      <c r="DA19" s="648"/>
      <c r="DB19" s="648"/>
      <c r="DC19" s="648"/>
      <c r="DD19" s="654" t="s">
        <v>230</v>
      </c>
      <c r="DE19" s="646"/>
      <c r="DF19" s="646"/>
      <c r="DG19" s="646"/>
      <c r="DH19" s="646"/>
      <c r="DI19" s="646"/>
      <c r="DJ19" s="646"/>
      <c r="DK19" s="646"/>
      <c r="DL19" s="646"/>
      <c r="DM19" s="646"/>
      <c r="DN19" s="646"/>
      <c r="DO19" s="646"/>
      <c r="DP19" s="647"/>
      <c r="DQ19" s="654" t="s">
        <v>176</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203</v>
      </c>
      <c r="S20" s="646"/>
      <c r="T20" s="646"/>
      <c r="U20" s="646"/>
      <c r="V20" s="646"/>
      <c r="W20" s="646"/>
      <c r="X20" s="646"/>
      <c r="Y20" s="647"/>
      <c r="Z20" s="648">
        <v>0</v>
      </c>
      <c r="AA20" s="648"/>
      <c r="AB20" s="648"/>
      <c r="AC20" s="648"/>
      <c r="AD20" s="649">
        <v>203</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19713</v>
      </c>
      <c r="BH20" s="646"/>
      <c r="BI20" s="646"/>
      <c r="BJ20" s="646"/>
      <c r="BK20" s="646"/>
      <c r="BL20" s="646"/>
      <c r="BM20" s="646"/>
      <c r="BN20" s="647"/>
      <c r="BO20" s="648">
        <v>2.1</v>
      </c>
      <c r="BP20" s="648"/>
      <c r="BQ20" s="648"/>
      <c r="BR20" s="648"/>
      <c r="BS20" s="654" t="s">
        <v>176</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4327175</v>
      </c>
      <c r="CS20" s="646"/>
      <c r="CT20" s="646"/>
      <c r="CU20" s="646"/>
      <c r="CV20" s="646"/>
      <c r="CW20" s="646"/>
      <c r="CX20" s="646"/>
      <c r="CY20" s="647"/>
      <c r="CZ20" s="648">
        <v>100</v>
      </c>
      <c r="DA20" s="648"/>
      <c r="DB20" s="648"/>
      <c r="DC20" s="648"/>
      <c r="DD20" s="654">
        <v>712017</v>
      </c>
      <c r="DE20" s="646"/>
      <c r="DF20" s="646"/>
      <c r="DG20" s="646"/>
      <c r="DH20" s="646"/>
      <c r="DI20" s="646"/>
      <c r="DJ20" s="646"/>
      <c r="DK20" s="646"/>
      <c r="DL20" s="646"/>
      <c r="DM20" s="646"/>
      <c r="DN20" s="646"/>
      <c r="DO20" s="646"/>
      <c r="DP20" s="647"/>
      <c r="DQ20" s="654">
        <v>2607332</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29909</v>
      </c>
      <c r="S21" s="646"/>
      <c r="T21" s="646"/>
      <c r="U21" s="646"/>
      <c r="V21" s="646"/>
      <c r="W21" s="646"/>
      <c r="X21" s="646"/>
      <c r="Y21" s="647"/>
      <c r="Z21" s="648">
        <v>0.7</v>
      </c>
      <c r="AA21" s="648"/>
      <c r="AB21" s="648"/>
      <c r="AC21" s="648"/>
      <c r="AD21" s="649">
        <v>29909</v>
      </c>
      <c r="AE21" s="649"/>
      <c r="AF21" s="649"/>
      <c r="AG21" s="649"/>
      <c r="AH21" s="649"/>
      <c r="AI21" s="649"/>
      <c r="AJ21" s="649"/>
      <c r="AK21" s="649"/>
      <c r="AL21" s="650">
        <v>1.2</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19713</v>
      </c>
      <c r="BH21" s="646"/>
      <c r="BI21" s="646"/>
      <c r="BJ21" s="646"/>
      <c r="BK21" s="646"/>
      <c r="BL21" s="646"/>
      <c r="BM21" s="646"/>
      <c r="BN21" s="647"/>
      <c r="BO21" s="648">
        <v>2.1</v>
      </c>
      <c r="BP21" s="648"/>
      <c r="BQ21" s="648"/>
      <c r="BR21" s="648"/>
      <c r="BS21" s="654" t="s">
        <v>282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1337369</v>
      </c>
      <c r="S22" s="646"/>
      <c r="T22" s="646"/>
      <c r="U22" s="646"/>
      <c r="V22" s="646"/>
      <c r="W22" s="646"/>
      <c r="X22" s="646"/>
      <c r="Y22" s="647"/>
      <c r="Z22" s="648">
        <v>29.7</v>
      </c>
      <c r="AA22" s="648"/>
      <c r="AB22" s="648"/>
      <c r="AC22" s="648"/>
      <c r="AD22" s="649">
        <v>1278936</v>
      </c>
      <c r="AE22" s="649"/>
      <c r="AF22" s="649"/>
      <c r="AG22" s="649"/>
      <c r="AH22" s="649"/>
      <c r="AI22" s="649"/>
      <c r="AJ22" s="649"/>
      <c r="AK22" s="649"/>
      <c r="AL22" s="650">
        <v>52.3</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230</v>
      </c>
      <c r="BH22" s="646"/>
      <c r="BI22" s="646"/>
      <c r="BJ22" s="646"/>
      <c r="BK22" s="646"/>
      <c r="BL22" s="646"/>
      <c r="BM22" s="646"/>
      <c r="BN22" s="647"/>
      <c r="BO22" s="648" t="s">
        <v>230</v>
      </c>
      <c r="BP22" s="648"/>
      <c r="BQ22" s="648"/>
      <c r="BR22" s="648"/>
      <c r="BS22" s="654" t="s">
        <v>230</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1278936</v>
      </c>
      <c r="S23" s="646"/>
      <c r="T23" s="646"/>
      <c r="U23" s="646"/>
      <c r="V23" s="646"/>
      <c r="W23" s="646"/>
      <c r="X23" s="646"/>
      <c r="Y23" s="647"/>
      <c r="Z23" s="648">
        <v>28.4</v>
      </c>
      <c r="AA23" s="648"/>
      <c r="AB23" s="648"/>
      <c r="AC23" s="648"/>
      <c r="AD23" s="649">
        <v>1278936</v>
      </c>
      <c r="AE23" s="649"/>
      <c r="AF23" s="649"/>
      <c r="AG23" s="649"/>
      <c r="AH23" s="649"/>
      <c r="AI23" s="649"/>
      <c r="AJ23" s="649"/>
      <c r="AK23" s="649"/>
      <c r="AL23" s="650">
        <v>52.3</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230</v>
      </c>
      <c r="BH23" s="646"/>
      <c r="BI23" s="646"/>
      <c r="BJ23" s="646"/>
      <c r="BK23" s="646"/>
      <c r="BL23" s="646"/>
      <c r="BM23" s="646"/>
      <c r="BN23" s="647"/>
      <c r="BO23" s="648" t="s">
        <v>176</v>
      </c>
      <c r="BP23" s="648"/>
      <c r="BQ23" s="648"/>
      <c r="BR23" s="648"/>
      <c r="BS23" s="654" t="s">
        <v>230</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58433</v>
      </c>
      <c r="S24" s="646"/>
      <c r="T24" s="646"/>
      <c r="U24" s="646"/>
      <c r="V24" s="646"/>
      <c r="W24" s="646"/>
      <c r="X24" s="646"/>
      <c r="Y24" s="647"/>
      <c r="Z24" s="648">
        <v>1.3</v>
      </c>
      <c r="AA24" s="648"/>
      <c r="AB24" s="648"/>
      <c r="AC24" s="648"/>
      <c r="AD24" s="649" t="s">
        <v>230</v>
      </c>
      <c r="AE24" s="649"/>
      <c r="AF24" s="649"/>
      <c r="AG24" s="649"/>
      <c r="AH24" s="649"/>
      <c r="AI24" s="649"/>
      <c r="AJ24" s="649"/>
      <c r="AK24" s="649"/>
      <c r="AL24" s="650" t="s">
        <v>230</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282</v>
      </c>
      <c r="BH24" s="646"/>
      <c r="BI24" s="646"/>
      <c r="BJ24" s="646"/>
      <c r="BK24" s="646"/>
      <c r="BL24" s="646"/>
      <c r="BM24" s="646"/>
      <c r="BN24" s="647"/>
      <c r="BO24" s="648" t="s">
        <v>230</v>
      </c>
      <c r="BP24" s="648"/>
      <c r="BQ24" s="648"/>
      <c r="BR24" s="648"/>
      <c r="BS24" s="654" t="s">
        <v>230</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1362037</v>
      </c>
      <c r="CS24" s="635"/>
      <c r="CT24" s="635"/>
      <c r="CU24" s="635"/>
      <c r="CV24" s="635"/>
      <c r="CW24" s="635"/>
      <c r="CX24" s="635"/>
      <c r="CY24" s="636"/>
      <c r="CZ24" s="639">
        <v>31.5</v>
      </c>
      <c r="DA24" s="640"/>
      <c r="DB24" s="640"/>
      <c r="DC24" s="659"/>
      <c r="DD24" s="683">
        <v>897027</v>
      </c>
      <c r="DE24" s="635"/>
      <c r="DF24" s="635"/>
      <c r="DG24" s="635"/>
      <c r="DH24" s="635"/>
      <c r="DI24" s="635"/>
      <c r="DJ24" s="635"/>
      <c r="DK24" s="636"/>
      <c r="DL24" s="683">
        <v>886939</v>
      </c>
      <c r="DM24" s="635"/>
      <c r="DN24" s="635"/>
      <c r="DO24" s="635"/>
      <c r="DP24" s="635"/>
      <c r="DQ24" s="635"/>
      <c r="DR24" s="635"/>
      <c r="DS24" s="635"/>
      <c r="DT24" s="635"/>
      <c r="DU24" s="635"/>
      <c r="DV24" s="636"/>
      <c r="DW24" s="639">
        <v>34.799999999999997</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230</v>
      </c>
      <c r="S25" s="646"/>
      <c r="T25" s="646"/>
      <c r="U25" s="646"/>
      <c r="V25" s="646"/>
      <c r="W25" s="646"/>
      <c r="X25" s="646"/>
      <c r="Y25" s="647"/>
      <c r="Z25" s="648" t="s">
        <v>230</v>
      </c>
      <c r="AA25" s="648"/>
      <c r="AB25" s="648"/>
      <c r="AC25" s="648"/>
      <c r="AD25" s="649" t="s">
        <v>176</v>
      </c>
      <c r="AE25" s="649"/>
      <c r="AF25" s="649"/>
      <c r="AG25" s="649"/>
      <c r="AH25" s="649"/>
      <c r="AI25" s="649"/>
      <c r="AJ25" s="649"/>
      <c r="AK25" s="649"/>
      <c r="AL25" s="650" t="s">
        <v>176</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176</v>
      </c>
      <c r="BH25" s="646"/>
      <c r="BI25" s="646"/>
      <c r="BJ25" s="646"/>
      <c r="BK25" s="646"/>
      <c r="BL25" s="646"/>
      <c r="BM25" s="646"/>
      <c r="BN25" s="647"/>
      <c r="BO25" s="648" t="s">
        <v>176</v>
      </c>
      <c r="BP25" s="648"/>
      <c r="BQ25" s="648"/>
      <c r="BR25" s="648"/>
      <c r="BS25" s="654" t="s">
        <v>230</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652600</v>
      </c>
      <c r="CS25" s="679"/>
      <c r="CT25" s="679"/>
      <c r="CU25" s="679"/>
      <c r="CV25" s="679"/>
      <c r="CW25" s="679"/>
      <c r="CX25" s="679"/>
      <c r="CY25" s="680"/>
      <c r="CZ25" s="650">
        <v>15.1</v>
      </c>
      <c r="DA25" s="681"/>
      <c r="DB25" s="681"/>
      <c r="DC25" s="684"/>
      <c r="DD25" s="654">
        <v>450039</v>
      </c>
      <c r="DE25" s="679"/>
      <c r="DF25" s="679"/>
      <c r="DG25" s="679"/>
      <c r="DH25" s="679"/>
      <c r="DI25" s="679"/>
      <c r="DJ25" s="679"/>
      <c r="DK25" s="680"/>
      <c r="DL25" s="654">
        <v>439952</v>
      </c>
      <c r="DM25" s="679"/>
      <c r="DN25" s="679"/>
      <c r="DO25" s="679"/>
      <c r="DP25" s="679"/>
      <c r="DQ25" s="679"/>
      <c r="DR25" s="679"/>
      <c r="DS25" s="679"/>
      <c r="DT25" s="679"/>
      <c r="DU25" s="679"/>
      <c r="DV25" s="680"/>
      <c r="DW25" s="650">
        <v>17.3</v>
      </c>
      <c r="DX25" s="681"/>
      <c r="DY25" s="681"/>
      <c r="DZ25" s="681"/>
      <c r="EA25" s="681"/>
      <c r="EB25" s="681"/>
      <c r="EC25" s="682"/>
    </row>
    <row r="26" spans="2:133" ht="11.25" customHeight="1" x14ac:dyDescent="0.15">
      <c r="B26" s="642" t="s">
        <v>299</v>
      </c>
      <c r="C26" s="643"/>
      <c r="D26" s="643"/>
      <c r="E26" s="643"/>
      <c r="F26" s="643"/>
      <c r="G26" s="643"/>
      <c r="H26" s="643"/>
      <c r="I26" s="643"/>
      <c r="J26" s="643"/>
      <c r="K26" s="643"/>
      <c r="L26" s="643"/>
      <c r="M26" s="643"/>
      <c r="N26" s="643"/>
      <c r="O26" s="643"/>
      <c r="P26" s="643"/>
      <c r="Q26" s="644"/>
      <c r="R26" s="645">
        <v>2504519</v>
      </c>
      <c r="S26" s="646"/>
      <c r="T26" s="646"/>
      <c r="U26" s="646"/>
      <c r="V26" s="646"/>
      <c r="W26" s="646"/>
      <c r="X26" s="646"/>
      <c r="Y26" s="647"/>
      <c r="Z26" s="648">
        <v>55.5</v>
      </c>
      <c r="AA26" s="648"/>
      <c r="AB26" s="648"/>
      <c r="AC26" s="648"/>
      <c r="AD26" s="649">
        <v>2446086</v>
      </c>
      <c r="AE26" s="649"/>
      <c r="AF26" s="649"/>
      <c r="AG26" s="649"/>
      <c r="AH26" s="649"/>
      <c r="AI26" s="649"/>
      <c r="AJ26" s="649"/>
      <c r="AK26" s="649"/>
      <c r="AL26" s="650">
        <v>99.9</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251</v>
      </c>
      <c r="BH26" s="646"/>
      <c r="BI26" s="646"/>
      <c r="BJ26" s="646"/>
      <c r="BK26" s="646"/>
      <c r="BL26" s="646"/>
      <c r="BM26" s="646"/>
      <c r="BN26" s="647"/>
      <c r="BO26" s="648" t="s">
        <v>230</v>
      </c>
      <c r="BP26" s="648"/>
      <c r="BQ26" s="648"/>
      <c r="BR26" s="648"/>
      <c r="BS26" s="654" t="s">
        <v>230</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416318</v>
      </c>
      <c r="CS26" s="646"/>
      <c r="CT26" s="646"/>
      <c r="CU26" s="646"/>
      <c r="CV26" s="646"/>
      <c r="CW26" s="646"/>
      <c r="CX26" s="646"/>
      <c r="CY26" s="647"/>
      <c r="CZ26" s="650">
        <v>9.6</v>
      </c>
      <c r="DA26" s="681"/>
      <c r="DB26" s="681"/>
      <c r="DC26" s="684"/>
      <c r="DD26" s="654">
        <v>216825</v>
      </c>
      <c r="DE26" s="646"/>
      <c r="DF26" s="646"/>
      <c r="DG26" s="646"/>
      <c r="DH26" s="646"/>
      <c r="DI26" s="646"/>
      <c r="DJ26" s="646"/>
      <c r="DK26" s="647"/>
      <c r="DL26" s="654" t="s">
        <v>282</v>
      </c>
      <c r="DM26" s="646"/>
      <c r="DN26" s="646"/>
      <c r="DO26" s="646"/>
      <c r="DP26" s="646"/>
      <c r="DQ26" s="646"/>
      <c r="DR26" s="646"/>
      <c r="DS26" s="646"/>
      <c r="DT26" s="646"/>
      <c r="DU26" s="646"/>
      <c r="DV26" s="647"/>
      <c r="DW26" s="650" t="s">
        <v>230</v>
      </c>
      <c r="DX26" s="681"/>
      <c r="DY26" s="681"/>
      <c r="DZ26" s="681"/>
      <c r="EA26" s="681"/>
      <c r="EB26" s="681"/>
      <c r="EC26" s="682"/>
    </row>
    <row r="27" spans="2:133" ht="11.25" customHeight="1" x14ac:dyDescent="0.15">
      <c r="B27" s="642" t="s">
        <v>302</v>
      </c>
      <c r="C27" s="643"/>
      <c r="D27" s="643"/>
      <c r="E27" s="643"/>
      <c r="F27" s="643"/>
      <c r="G27" s="643"/>
      <c r="H27" s="643"/>
      <c r="I27" s="643"/>
      <c r="J27" s="643"/>
      <c r="K27" s="643"/>
      <c r="L27" s="643"/>
      <c r="M27" s="643"/>
      <c r="N27" s="643"/>
      <c r="O27" s="643"/>
      <c r="P27" s="643"/>
      <c r="Q27" s="644"/>
      <c r="R27" s="645">
        <v>531</v>
      </c>
      <c r="S27" s="646"/>
      <c r="T27" s="646"/>
      <c r="U27" s="646"/>
      <c r="V27" s="646"/>
      <c r="W27" s="646"/>
      <c r="X27" s="646"/>
      <c r="Y27" s="647"/>
      <c r="Z27" s="648">
        <v>0</v>
      </c>
      <c r="AA27" s="648"/>
      <c r="AB27" s="648"/>
      <c r="AC27" s="648"/>
      <c r="AD27" s="649">
        <v>531</v>
      </c>
      <c r="AE27" s="649"/>
      <c r="AF27" s="649"/>
      <c r="AG27" s="649"/>
      <c r="AH27" s="649"/>
      <c r="AI27" s="649"/>
      <c r="AJ27" s="649"/>
      <c r="AK27" s="649"/>
      <c r="AL27" s="650">
        <v>0</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922651</v>
      </c>
      <c r="BH27" s="646"/>
      <c r="BI27" s="646"/>
      <c r="BJ27" s="646"/>
      <c r="BK27" s="646"/>
      <c r="BL27" s="646"/>
      <c r="BM27" s="646"/>
      <c r="BN27" s="647"/>
      <c r="BO27" s="648">
        <v>100</v>
      </c>
      <c r="BP27" s="648"/>
      <c r="BQ27" s="648"/>
      <c r="BR27" s="648"/>
      <c r="BS27" s="654" t="s">
        <v>282</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316501</v>
      </c>
      <c r="CS27" s="679"/>
      <c r="CT27" s="679"/>
      <c r="CU27" s="679"/>
      <c r="CV27" s="679"/>
      <c r="CW27" s="679"/>
      <c r="CX27" s="679"/>
      <c r="CY27" s="680"/>
      <c r="CZ27" s="650">
        <v>7.3</v>
      </c>
      <c r="DA27" s="681"/>
      <c r="DB27" s="681"/>
      <c r="DC27" s="684"/>
      <c r="DD27" s="654">
        <v>79052</v>
      </c>
      <c r="DE27" s="679"/>
      <c r="DF27" s="679"/>
      <c r="DG27" s="679"/>
      <c r="DH27" s="679"/>
      <c r="DI27" s="679"/>
      <c r="DJ27" s="679"/>
      <c r="DK27" s="680"/>
      <c r="DL27" s="654">
        <v>79051</v>
      </c>
      <c r="DM27" s="679"/>
      <c r="DN27" s="679"/>
      <c r="DO27" s="679"/>
      <c r="DP27" s="679"/>
      <c r="DQ27" s="679"/>
      <c r="DR27" s="679"/>
      <c r="DS27" s="679"/>
      <c r="DT27" s="679"/>
      <c r="DU27" s="679"/>
      <c r="DV27" s="680"/>
      <c r="DW27" s="650">
        <v>3.1</v>
      </c>
      <c r="DX27" s="681"/>
      <c r="DY27" s="681"/>
      <c r="DZ27" s="681"/>
      <c r="EA27" s="681"/>
      <c r="EB27" s="681"/>
      <c r="EC27" s="682"/>
    </row>
    <row r="28" spans="2:133" ht="11.25" customHeight="1" x14ac:dyDescent="0.15">
      <c r="B28" s="642" t="s">
        <v>305</v>
      </c>
      <c r="C28" s="643"/>
      <c r="D28" s="643"/>
      <c r="E28" s="643"/>
      <c r="F28" s="643"/>
      <c r="G28" s="643"/>
      <c r="H28" s="643"/>
      <c r="I28" s="643"/>
      <c r="J28" s="643"/>
      <c r="K28" s="643"/>
      <c r="L28" s="643"/>
      <c r="M28" s="643"/>
      <c r="N28" s="643"/>
      <c r="O28" s="643"/>
      <c r="P28" s="643"/>
      <c r="Q28" s="644"/>
      <c r="R28" s="645">
        <v>515</v>
      </c>
      <c r="S28" s="646"/>
      <c r="T28" s="646"/>
      <c r="U28" s="646"/>
      <c r="V28" s="646"/>
      <c r="W28" s="646"/>
      <c r="X28" s="646"/>
      <c r="Y28" s="647"/>
      <c r="Z28" s="648">
        <v>0</v>
      </c>
      <c r="AA28" s="648"/>
      <c r="AB28" s="648"/>
      <c r="AC28" s="648"/>
      <c r="AD28" s="649" t="s">
        <v>230</v>
      </c>
      <c r="AE28" s="649"/>
      <c r="AF28" s="649"/>
      <c r="AG28" s="649"/>
      <c r="AH28" s="649"/>
      <c r="AI28" s="649"/>
      <c r="AJ28" s="649"/>
      <c r="AK28" s="649"/>
      <c r="AL28" s="650" t="s">
        <v>230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392936</v>
      </c>
      <c r="CS28" s="646"/>
      <c r="CT28" s="646"/>
      <c r="CU28" s="646"/>
      <c r="CV28" s="646"/>
      <c r="CW28" s="646"/>
      <c r="CX28" s="646"/>
      <c r="CY28" s="647"/>
      <c r="CZ28" s="650">
        <v>9.1</v>
      </c>
      <c r="DA28" s="681"/>
      <c r="DB28" s="681"/>
      <c r="DC28" s="684"/>
      <c r="DD28" s="654">
        <v>367936</v>
      </c>
      <c r="DE28" s="646"/>
      <c r="DF28" s="646"/>
      <c r="DG28" s="646"/>
      <c r="DH28" s="646"/>
      <c r="DI28" s="646"/>
      <c r="DJ28" s="646"/>
      <c r="DK28" s="647"/>
      <c r="DL28" s="654">
        <v>367936</v>
      </c>
      <c r="DM28" s="646"/>
      <c r="DN28" s="646"/>
      <c r="DO28" s="646"/>
      <c r="DP28" s="646"/>
      <c r="DQ28" s="646"/>
      <c r="DR28" s="646"/>
      <c r="DS28" s="646"/>
      <c r="DT28" s="646"/>
      <c r="DU28" s="646"/>
      <c r="DV28" s="647"/>
      <c r="DW28" s="650">
        <v>14.4</v>
      </c>
      <c r="DX28" s="681"/>
      <c r="DY28" s="681"/>
      <c r="DZ28" s="681"/>
      <c r="EA28" s="681"/>
      <c r="EB28" s="681"/>
      <c r="EC28" s="682"/>
    </row>
    <row r="29" spans="2:133" ht="11.25" customHeight="1" x14ac:dyDescent="0.15">
      <c r="B29" s="642" t="s">
        <v>307</v>
      </c>
      <c r="C29" s="643"/>
      <c r="D29" s="643"/>
      <c r="E29" s="643"/>
      <c r="F29" s="643"/>
      <c r="G29" s="643"/>
      <c r="H29" s="643"/>
      <c r="I29" s="643"/>
      <c r="J29" s="643"/>
      <c r="K29" s="643"/>
      <c r="L29" s="643"/>
      <c r="M29" s="643"/>
      <c r="N29" s="643"/>
      <c r="O29" s="643"/>
      <c r="P29" s="643"/>
      <c r="Q29" s="644"/>
      <c r="R29" s="645">
        <v>55352</v>
      </c>
      <c r="S29" s="646"/>
      <c r="T29" s="646"/>
      <c r="U29" s="646"/>
      <c r="V29" s="646"/>
      <c r="W29" s="646"/>
      <c r="X29" s="646"/>
      <c r="Y29" s="647"/>
      <c r="Z29" s="648">
        <v>1.2</v>
      </c>
      <c r="AA29" s="648"/>
      <c r="AB29" s="648"/>
      <c r="AC29" s="648"/>
      <c r="AD29" s="649">
        <v>1010</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308</v>
      </c>
      <c r="CE29" s="692"/>
      <c r="CF29" s="660" t="s">
        <v>309</v>
      </c>
      <c r="CG29" s="661"/>
      <c r="CH29" s="661"/>
      <c r="CI29" s="661"/>
      <c r="CJ29" s="661"/>
      <c r="CK29" s="661"/>
      <c r="CL29" s="661"/>
      <c r="CM29" s="661"/>
      <c r="CN29" s="661"/>
      <c r="CO29" s="661"/>
      <c r="CP29" s="661"/>
      <c r="CQ29" s="662"/>
      <c r="CR29" s="645">
        <v>392936</v>
      </c>
      <c r="CS29" s="679"/>
      <c r="CT29" s="679"/>
      <c r="CU29" s="679"/>
      <c r="CV29" s="679"/>
      <c r="CW29" s="679"/>
      <c r="CX29" s="679"/>
      <c r="CY29" s="680"/>
      <c r="CZ29" s="650">
        <v>9.1</v>
      </c>
      <c r="DA29" s="681"/>
      <c r="DB29" s="681"/>
      <c r="DC29" s="684"/>
      <c r="DD29" s="654">
        <v>367936</v>
      </c>
      <c r="DE29" s="679"/>
      <c r="DF29" s="679"/>
      <c r="DG29" s="679"/>
      <c r="DH29" s="679"/>
      <c r="DI29" s="679"/>
      <c r="DJ29" s="679"/>
      <c r="DK29" s="680"/>
      <c r="DL29" s="654">
        <v>367936</v>
      </c>
      <c r="DM29" s="679"/>
      <c r="DN29" s="679"/>
      <c r="DO29" s="679"/>
      <c r="DP29" s="679"/>
      <c r="DQ29" s="679"/>
      <c r="DR29" s="679"/>
      <c r="DS29" s="679"/>
      <c r="DT29" s="679"/>
      <c r="DU29" s="679"/>
      <c r="DV29" s="680"/>
      <c r="DW29" s="650">
        <v>14.4</v>
      </c>
      <c r="DX29" s="681"/>
      <c r="DY29" s="681"/>
      <c r="DZ29" s="681"/>
      <c r="EA29" s="681"/>
      <c r="EB29" s="681"/>
      <c r="EC29" s="682"/>
    </row>
    <row r="30" spans="2:133" ht="11.25" customHeight="1" x14ac:dyDescent="0.15">
      <c r="B30" s="642" t="s">
        <v>310</v>
      </c>
      <c r="C30" s="643"/>
      <c r="D30" s="643"/>
      <c r="E30" s="643"/>
      <c r="F30" s="643"/>
      <c r="G30" s="643"/>
      <c r="H30" s="643"/>
      <c r="I30" s="643"/>
      <c r="J30" s="643"/>
      <c r="K30" s="643"/>
      <c r="L30" s="643"/>
      <c r="M30" s="643"/>
      <c r="N30" s="643"/>
      <c r="O30" s="643"/>
      <c r="P30" s="643"/>
      <c r="Q30" s="644"/>
      <c r="R30" s="645">
        <v>5879</v>
      </c>
      <c r="S30" s="646"/>
      <c r="T30" s="646"/>
      <c r="U30" s="646"/>
      <c r="V30" s="646"/>
      <c r="W30" s="646"/>
      <c r="X30" s="646"/>
      <c r="Y30" s="647"/>
      <c r="Z30" s="648">
        <v>0.1</v>
      </c>
      <c r="AA30" s="648"/>
      <c r="AB30" s="648"/>
      <c r="AC30" s="648"/>
      <c r="AD30" s="649" t="s">
        <v>230</v>
      </c>
      <c r="AE30" s="649"/>
      <c r="AF30" s="649"/>
      <c r="AG30" s="649"/>
      <c r="AH30" s="649"/>
      <c r="AI30" s="649"/>
      <c r="AJ30" s="649"/>
      <c r="AK30" s="649"/>
      <c r="AL30" s="650" t="s">
        <v>230</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311</v>
      </c>
      <c r="BH30" s="689"/>
      <c r="BI30" s="689"/>
      <c r="BJ30" s="689"/>
      <c r="BK30" s="689"/>
      <c r="BL30" s="689"/>
      <c r="BM30" s="689"/>
      <c r="BN30" s="689"/>
      <c r="BO30" s="689"/>
      <c r="BP30" s="689"/>
      <c r="BQ30" s="690"/>
      <c r="BR30" s="624" t="s">
        <v>312</v>
      </c>
      <c r="BS30" s="689"/>
      <c r="BT30" s="689"/>
      <c r="BU30" s="689"/>
      <c r="BV30" s="689"/>
      <c r="BW30" s="689"/>
      <c r="BX30" s="689"/>
      <c r="BY30" s="689"/>
      <c r="BZ30" s="689"/>
      <c r="CA30" s="689"/>
      <c r="CB30" s="690"/>
      <c r="CD30" s="693"/>
      <c r="CE30" s="694"/>
      <c r="CF30" s="660" t="s">
        <v>313</v>
      </c>
      <c r="CG30" s="661"/>
      <c r="CH30" s="661"/>
      <c r="CI30" s="661"/>
      <c r="CJ30" s="661"/>
      <c r="CK30" s="661"/>
      <c r="CL30" s="661"/>
      <c r="CM30" s="661"/>
      <c r="CN30" s="661"/>
      <c r="CO30" s="661"/>
      <c r="CP30" s="661"/>
      <c r="CQ30" s="662"/>
      <c r="CR30" s="645">
        <v>381278</v>
      </c>
      <c r="CS30" s="646"/>
      <c r="CT30" s="646"/>
      <c r="CU30" s="646"/>
      <c r="CV30" s="646"/>
      <c r="CW30" s="646"/>
      <c r="CX30" s="646"/>
      <c r="CY30" s="647"/>
      <c r="CZ30" s="650">
        <v>8.8000000000000007</v>
      </c>
      <c r="DA30" s="681"/>
      <c r="DB30" s="681"/>
      <c r="DC30" s="684"/>
      <c r="DD30" s="654">
        <v>356278</v>
      </c>
      <c r="DE30" s="646"/>
      <c r="DF30" s="646"/>
      <c r="DG30" s="646"/>
      <c r="DH30" s="646"/>
      <c r="DI30" s="646"/>
      <c r="DJ30" s="646"/>
      <c r="DK30" s="647"/>
      <c r="DL30" s="654">
        <v>356278</v>
      </c>
      <c r="DM30" s="646"/>
      <c r="DN30" s="646"/>
      <c r="DO30" s="646"/>
      <c r="DP30" s="646"/>
      <c r="DQ30" s="646"/>
      <c r="DR30" s="646"/>
      <c r="DS30" s="646"/>
      <c r="DT30" s="646"/>
      <c r="DU30" s="646"/>
      <c r="DV30" s="647"/>
      <c r="DW30" s="650">
        <v>14</v>
      </c>
      <c r="DX30" s="681"/>
      <c r="DY30" s="681"/>
      <c r="DZ30" s="681"/>
      <c r="EA30" s="681"/>
      <c r="EB30" s="681"/>
      <c r="EC30" s="682"/>
    </row>
    <row r="31" spans="2:133" ht="11.25" customHeight="1" x14ac:dyDescent="0.15">
      <c r="B31" s="642" t="s">
        <v>314</v>
      </c>
      <c r="C31" s="643"/>
      <c r="D31" s="643"/>
      <c r="E31" s="643"/>
      <c r="F31" s="643"/>
      <c r="G31" s="643"/>
      <c r="H31" s="643"/>
      <c r="I31" s="643"/>
      <c r="J31" s="643"/>
      <c r="K31" s="643"/>
      <c r="L31" s="643"/>
      <c r="M31" s="643"/>
      <c r="N31" s="643"/>
      <c r="O31" s="643"/>
      <c r="P31" s="643"/>
      <c r="Q31" s="644"/>
      <c r="R31" s="645">
        <v>541513</v>
      </c>
      <c r="S31" s="646"/>
      <c r="T31" s="646"/>
      <c r="U31" s="646"/>
      <c r="V31" s="646"/>
      <c r="W31" s="646"/>
      <c r="X31" s="646"/>
      <c r="Y31" s="647"/>
      <c r="Z31" s="648">
        <v>12</v>
      </c>
      <c r="AA31" s="648"/>
      <c r="AB31" s="648"/>
      <c r="AC31" s="648"/>
      <c r="AD31" s="649" t="s">
        <v>251</v>
      </c>
      <c r="AE31" s="649"/>
      <c r="AF31" s="649"/>
      <c r="AG31" s="649"/>
      <c r="AH31" s="649"/>
      <c r="AI31" s="649"/>
      <c r="AJ31" s="649"/>
      <c r="AK31" s="649"/>
      <c r="AL31" s="650" t="s">
        <v>230</v>
      </c>
      <c r="AM31" s="651"/>
      <c r="AN31" s="651"/>
      <c r="AO31" s="652"/>
      <c r="AP31" s="702" t="s">
        <v>315</v>
      </c>
      <c r="AQ31" s="703"/>
      <c r="AR31" s="703"/>
      <c r="AS31" s="703"/>
      <c r="AT31" s="708" t="s">
        <v>316</v>
      </c>
      <c r="AU31" s="231"/>
      <c r="AV31" s="231"/>
      <c r="AW31" s="231"/>
      <c r="AX31" s="631" t="s">
        <v>189</v>
      </c>
      <c r="AY31" s="632"/>
      <c r="AZ31" s="632"/>
      <c r="BA31" s="632"/>
      <c r="BB31" s="632"/>
      <c r="BC31" s="632"/>
      <c r="BD31" s="632"/>
      <c r="BE31" s="632"/>
      <c r="BF31" s="633"/>
      <c r="BG31" s="701">
        <v>98.5</v>
      </c>
      <c r="BH31" s="697"/>
      <c r="BI31" s="697"/>
      <c r="BJ31" s="697"/>
      <c r="BK31" s="697"/>
      <c r="BL31" s="697"/>
      <c r="BM31" s="640">
        <v>89.9</v>
      </c>
      <c r="BN31" s="697"/>
      <c r="BO31" s="697"/>
      <c r="BP31" s="697"/>
      <c r="BQ31" s="698"/>
      <c r="BR31" s="701">
        <v>98.4</v>
      </c>
      <c r="BS31" s="697"/>
      <c r="BT31" s="697"/>
      <c r="BU31" s="697"/>
      <c r="BV31" s="697"/>
      <c r="BW31" s="697"/>
      <c r="BX31" s="640">
        <v>90.6</v>
      </c>
      <c r="BY31" s="697"/>
      <c r="BZ31" s="697"/>
      <c r="CA31" s="697"/>
      <c r="CB31" s="698"/>
      <c r="CD31" s="693"/>
      <c r="CE31" s="694"/>
      <c r="CF31" s="660" t="s">
        <v>317</v>
      </c>
      <c r="CG31" s="661"/>
      <c r="CH31" s="661"/>
      <c r="CI31" s="661"/>
      <c r="CJ31" s="661"/>
      <c r="CK31" s="661"/>
      <c r="CL31" s="661"/>
      <c r="CM31" s="661"/>
      <c r="CN31" s="661"/>
      <c r="CO31" s="661"/>
      <c r="CP31" s="661"/>
      <c r="CQ31" s="662"/>
      <c r="CR31" s="645">
        <v>11658</v>
      </c>
      <c r="CS31" s="679"/>
      <c r="CT31" s="679"/>
      <c r="CU31" s="679"/>
      <c r="CV31" s="679"/>
      <c r="CW31" s="679"/>
      <c r="CX31" s="679"/>
      <c r="CY31" s="680"/>
      <c r="CZ31" s="650">
        <v>0.3</v>
      </c>
      <c r="DA31" s="681"/>
      <c r="DB31" s="681"/>
      <c r="DC31" s="684"/>
      <c r="DD31" s="654">
        <v>11658</v>
      </c>
      <c r="DE31" s="679"/>
      <c r="DF31" s="679"/>
      <c r="DG31" s="679"/>
      <c r="DH31" s="679"/>
      <c r="DI31" s="679"/>
      <c r="DJ31" s="679"/>
      <c r="DK31" s="680"/>
      <c r="DL31" s="654">
        <v>11658</v>
      </c>
      <c r="DM31" s="679"/>
      <c r="DN31" s="679"/>
      <c r="DO31" s="679"/>
      <c r="DP31" s="679"/>
      <c r="DQ31" s="679"/>
      <c r="DR31" s="679"/>
      <c r="DS31" s="679"/>
      <c r="DT31" s="679"/>
      <c r="DU31" s="679"/>
      <c r="DV31" s="680"/>
      <c r="DW31" s="650">
        <v>0.5</v>
      </c>
      <c r="DX31" s="681"/>
      <c r="DY31" s="681"/>
      <c r="DZ31" s="681"/>
      <c r="EA31" s="681"/>
      <c r="EB31" s="681"/>
      <c r="EC31" s="682"/>
    </row>
    <row r="32" spans="2:133" ht="11.25" customHeight="1" x14ac:dyDescent="0.15">
      <c r="B32" s="712" t="s">
        <v>318</v>
      </c>
      <c r="C32" s="713"/>
      <c r="D32" s="713"/>
      <c r="E32" s="713"/>
      <c r="F32" s="713"/>
      <c r="G32" s="713"/>
      <c r="H32" s="713"/>
      <c r="I32" s="713"/>
      <c r="J32" s="713"/>
      <c r="K32" s="713"/>
      <c r="L32" s="713"/>
      <c r="M32" s="713"/>
      <c r="N32" s="713"/>
      <c r="O32" s="713"/>
      <c r="P32" s="713"/>
      <c r="Q32" s="714"/>
      <c r="R32" s="645" t="s">
        <v>230</v>
      </c>
      <c r="S32" s="646"/>
      <c r="T32" s="646"/>
      <c r="U32" s="646"/>
      <c r="V32" s="646"/>
      <c r="W32" s="646"/>
      <c r="X32" s="646"/>
      <c r="Y32" s="647"/>
      <c r="Z32" s="648" t="s">
        <v>140</v>
      </c>
      <c r="AA32" s="648"/>
      <c r="AB32" s="648"/>
      <c r="AC32" s="648"/>
      <c r="AD32" s="649" t="s">
        <v>176</v>
      </c>
      <c r="AE32" s="649"/>
      <c r="AF32" s="649"/>
      <c r="AG32" s="649"/>
      <c r="AH32" s="649"/>
      <c r="AI32" s="649"/>
      <c r="AJ32" s="649"/>
      <c r="AK32" s="649"/>
      <c r="AL32" s="650" t="s">
        <v>230</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1">
        <v>99.4</v>
      </c>
      <c r="BH32" s="679"/>
      <c r="BI32" s="679"/>
      <c r="BJ32" s="679"/>
      <c r="BK32" s="679"/>
      <c r="BL32" s="679"/>
      <c r="BM32" s="651">
        <v>98.2</v>
      </c>
      <c r="BN32" s="699"/>
      <c r="BO32" s="699"/>
      <c r="BP32" s="699"/>
      <c r="BQ32" s="700"/>
      <c r="BR32" s="711">
        <v>99.4</v>
      </c>
      <c r="BS32" s="679"/>
      <c r="BT32" s="679"/>
      <c r="BU32" s="679"/>
      <c r="BV32" s="679"/>
      <c r="BW32" s="679"/>
      <c r="BX32" s="651">
        <v>98.3</v>
      </c>
      <c r="BY32" s="699"/>
      <c r="BZ32" s="699"/>
      <c r="CA32" s="699"/>
      <c r="CB32" s="700"/>
      <c r="CD32" s="695"/>
      <c r="CE32" s="696"/>
      <c r="CF32" s="660" t="s">
        <v>321</v>
      </c>
      <c r="CG32" s="661"/>
      <c r="CH32" s="661"/>
      <c r="CI32" s="661"/>
      <c r="CJ32" s="661"/>
      <c r="CK32" s="661"/>
      <c r="CL32" s="661"/>
      <c r="CM32" s="661"/>
      <c r="CN32" s="661"/>
      <c r="CO32" s="661"/>
      <c r="CP32" s="661"/>
      <c r="CQ32" s="662"/>
      <c r="CR32" s="645" t="s">
        <v>230</v>
      </c>
      <c r="CS32" s="646"/>
      <c r="CT32" s="646"/>
      <c r="CU32" s="646"/>
      <c r="CV32" s="646"/>
      <c r="CW32" s="646"/>
      <c r="CX32" s="646"/>
      <c r="CY32" s="647"/>
      <c r="CZ32" s="650" t="s">
        <v>230</v>
      </c>
      <c r="DA32" s="681"/>
      <c r="DB32" s="681"/>
      <c r="DC32" s="684"/>
      <c r="DD32" s="654" t="s">
        <v>282</v>
      </c>
      <c r="DE32" s="646"/>
      <c r="DF32" s="646"/>
      <c r="DG32" s="646"/>
      <c r="DH32" s="646"/>
      <c r="DI32" s="646"/>
      <c r="DJ32" s="646"/>
      <c r="DK32" s="647"/>
      <c r="DL32" s="654" t="s">
        <v>230</v>
      </c>
      <c r="DM32" s="646"/>
      <c r="DN32" s="646"/>
      <c r="DO32" s="646"/>
      <c r="DP32" s="646"/>
      <c r="DQ32" s="646"/>
      <c r="DR32" s="646"/>
      <c r="DS32" s="646"/>
      <c r="DT32" s="646"/>
      <c r="DU32" s="646"/>
      <c r="DV32" s="647"/>
      <c r="DW32" s="650" t="s">
        <v>230</v>
      </c>
      <c r="DX32" s="681"/>
      <c r="DY32" s="681"/>
      <c r="DZ32" s="681"/>
      <c r="EA32" s="681"/>
      <c r="EB32" s="681"/>
      <c r="EC32" s="682"/>
    </row>
    <row r="33" spans="2:133" ht="11.25" customHeight="1" x14ac:dyDescent="0.15">
      <c r="B33" s="642" t="s">
        <v>322</v>
      </c>
      <c r="C33" s="643"/>
      <c r="D33" s="643"/>
      <c r="E33" s="643"/>
      <c r="F33" s="643"/>
      <c r="G33" s="643"/>
      <c r="H33" s="643"/>
      <c r="I33" s="643"/>
      <c r="J33" s="643"/>
      <c r="K33" s="643"/>
      <c r="L33" s="643"/>
      <c r="M33" s="643"/>
      <c r="N33" s="643"/>
      <c r="O33" s="643"/>
      <c r="P33" s="643"/>
      <c r="Q33" s="644"/>
      <c r="R33" s="645">
        <v>209045</v>
      </c>
      <c r="S33" s="646"/>
      <c r="T33" s="646"/>
      <c r="U33" s="646"/>
      <c r="V33" s="646"/>
      <c r="W33" s="646"/>
      <c r="X33" s="646"/>
      <c r="Y33" s="647"/>
      <c r="Z33" s="648">
        <v>4.5999999999999996</v>
      </c>
      <c r="AA33" s="648"/>
      <c r="AB33" s="648"/>
      <c r="AC33" s="648"/>
      <c r="AD33" s="649" t="s">
        <v>230</v>
      </c>
      <c r="AE33" s="649"/>
      <c r="AF33" s="649"/>
      <c r="AG33" s="649"/>
      <c r="AH33" s="649"/>
      <c r="AI33" s="649"/>
      <c r="AJ33" s="649"/>
      <c r="AK33" s="649"/>
      <c r="AL33" s="650" t="s">
        <v>230</v>
      </c>
      <c r="AM33" s="651"/>
      <c r="AN33" s="651"/>
      <c r="AO33" s="652"/>
      <c r="AP33" s="706"/>
      <c r="AQ33" s="707"/>
      <c r="AR33" s="707"/>
      <c r="AS33" s="707"/>
      <c r="AT33" s="710"/>
      <c r="AU33" s="232"/>
      <c r="AV33" s="232"/>
      <c r="AW33" s="232"/>
      <c r="AX33" s="686" t="s">
        <v>323</v>
      </c>
      <c r="AY33" s="687"/>
      <c r="AZ33" s="687"/>
      <c r="BA33" s="687"/>
      <c r="BB33" s="687"/>
      <c r="BC33" s="687"/>
      <c r="BD33" s="687"/>
      <c r="BE33" s="687"/>
      <c r="BF33" s="688"/>
      <c r="BG33" s="715">
        <v>97.5</v>
      </c>
      <c r="BH33" s="716"/>
      <c r="BI33" s="716"/>
      <c r="BJ33" s="716"/>
      <c r="BK33" s="716"/>
      <c r="BL33" s="716"/>
      <c r="BM33" s="717">
        <v>83.1</v>
      </c>
      <c r="BN33" s="716"/>
      <c r="BO33" s="716"/>
      <c r="BP33" s="716"/>
      <c r="BQ33" s="718"/>
      <c r="BR33" s="715">
        <v>97.4</v>
      </c>
      <c r="BS33" s="716"/>
      <c r="BT33" s="716"/>
      <c r="BU33" s="716"/>
      <c r="BV33" s="716"/>
      <c r="BW33" s="716"/>
      <c r="BX33" s="717">
        <v>84.1</v>
      </c>
      <c r="BY33" s="716"/>
      <c r="BZ33" s="716"/>
      <c r="CA33" s="716"/>
      <c r="CB33" s="718"/>
      <c r="CD33" s="660" t="s">
        <v>324</v>
      </c>
      <c r="CE33" s="661"/>
      <c r="CF33" s="661"/>
      <c r="CG33" s="661"/>
      <c r="CH33" s="661"/>
      <c r="CI33" s="661"/>
      <c r="CJ33" s="661"/>
      <c r="CK33" s="661"/>
      <c r="CL33" s="661"/>
      <c r="CM33" s="661"/>
      <c r="CN33" s="661"/>
      <c r="CO33" s="661"/>
      <c r="CP33" s="661"/>
      <c r="CQ33" s="662"/>
      <c r="CR33" s="645">
        <v>2241063</v>
      </c>
      <c r="CS33" s="679"/>
      <c r="CT33" s="679"/>
      <c r="CU33" s="679"/>
      <c r="CV33" s="679"/>
      <c r="CW33" s="679"/>
      <c r="CX33" s="679"/>
      <c r="CY33" s="680"/>
      <c r="CZ33" s="650">
        <v>51.8</v>
      </c>
      <c r="DA33" s="681"/>
      <c r="DB33" s="681"/>
      <c r="DC33" s="684"/>
      <c r="DD33" s="654">
        <v>1627778</v>
      </c>
      <c r="DE33" s="679"/>
      <c r="DF33" s="679"/>
      <c r="DG33" s="679"/>
      <c r="DH33" s="679"/>
      <c r="DI33" s="679"/>
      <c r="DJ33" s="679"/>
      <c r="DK33" s="680"/>
      <c r="DL33" s="654">
        <v>1214070</v>
      </c>
      <c r="DM33" s="679"/>
      <c r="DN33" s="679"/>
      <c r="DO33" s="679"/>
      <c r="DP33" s="679"/>
      <c r="DQ33" s="679"/>
      <c r="DR33" s="679"/>
      <c r="DS33" s="679"/>
      <c r="DT33" s="679"/>
      <c r="DU33" s="679"/>
      <c r="DV33" s="680"/>
      <c r="DW33" s="650">
        <v>47.6</v>
      </c>
      <c r="DX33" s="681"/>
      <c r="DY33" s="681"/>
      <c r="DZ33" s="681"/>
      <c r="EA33" s="681"/>
      <c r="EB33" s="681"/>
      <c r="EC33" s="682"/>
    </row>
    <row r="34" spans="2:133" ht="11.25" customHeight="1" x14ac:dyDescent="0.15">
      <c r="B34" s="642" t="s">
        <v>325</v>
      </c>
      <c r="C34" s="643"/>
      <c r="D34" s="643"/>
      <c r="E34" s="643"/>
      <c r="F34" s="643"/>
      <c r="G34" s="643"/>
      <c r="H34" s="643"/>
      <c r="I34" s="643"/>
      <c r="J34" s="643"/>
      <c r="K34" s="643"/>
      <c r="L34" s="643"/>
      <c r="M34" s="643"/>
      <c r="N34" s="643"/>
      <c r="O34" s="643"/>
      <c r="P34" s="643"/>
      <c r="Q34" s="644"/>
      <c r="R34" s="645">
        <v>5720</v>
      </c>
      <c r="S34" s="646"/>
      <c r="T34" s="646"/>
      <c r="U34" s="646"/>
      <c r="V34" s="646"/>
      <c r="W34" s="646"/>
      <c r="X34" s="646"/>
      <c r="Y34" s="647"/>
      <c r="Z34" s="648">
        <v>0.1</v>
      </c>
      <c r="AA34" s="648"/>
      <c r="AB34" s="648"/>
      <c r="AC34" s="648"/>
      <c r="AD34" s="649" t="s">
        <v>282</v>
      </c>
      <c r="AE34" s="649"/>
      <c r="AF34" s="649"/>
      <c r="AG34" s="649"/>
      <c r="AH34" s="649"/>
      <c r="AI34" s="649"/>
      <c r="AJ34" s="649"/>
      <c r="AK34" s="649"/>
      <c r="AL34" s="650" t="s">
        <v>140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947650</v>
      </c>
      <c r="CS34" s="646"/>
      <c r="CT34" s="646"/>
      <c r="CU34" s="646"/>
      <c r="CV34" s="646"/>
      <c r="CW34" s="646"/>
      <c r="CX34" s="646"/>
      <c r="CY34" s="647"/>
      <c r="CZ34" s="650">
        <v>21.9</v>
      </c>
      <c r="DA34" s="681"/>
      <c r="DB34" s="681"/>
      <c r="DC34" s="684"/>
      <c r="DD34" s="654">
        <v>632316</v>
      </c>
      <c r="DE34" s="646"/>
      <c r="DF34" s="646"/>
      <c r="DG34" s="646"/>
      <c r="DH34" s="646"/>
      <c r="DI34" s="646"/>
      <c r="DJ34" s="646"/>
      <c r="DK34" s="647"/>
      <c r="DL34" s="654">
        <v>404236</v>
      </c>
      <c r="DM34" s="646"/>
      <c r="DN34" s="646"/>
      <c r="DO34" s="646"/>
      <c r="DP34" s="646"/>
      <c r="DQ34" s="646"/>
      <c r="DR34" s="646"/>
      <c r="DS34" s="646"/>
      <c r="DT34" s="646"/>
      <c r="DU34" s="646"/>
      <c r="DV34" s="647"/>
      <c r="DW34" s="650">
        <v>15.9</v>
      </c>
      <c r="DX34" s="681"/>
      <c r="DY34" s="681"/>
      <c r="DZ34" s="681"/>
      <c r="EA34" s="681"/>
      <c r="EB34" s="681"/>
      <c r="EC34" s="682"/>
    </row>
    <row r="35" spans="2:133" ht="11.25" customHeight="1" x14ac:dyDescent="0.15">
      <c r="B35" s="642" t="s">
        <v>327</v>
      </c>
      <c r="C35" s="643"/>
      <c r="D35" s="643"/>
      <c r="E35" s="643"/>
      <c r="F35" s="643"/>
      <c r="G35" s="643"/>
      <c r="H35" s="643"/>
      <c r="I35" s="643"/>
      <c r="J35" s="643"/>
      <c r="K35" s="643"/>
      <c r="L35" s="643"/>
      <c r="M35" s="643"/>
      <c r="N35" s="643"/>
      <c r="O35" s="643"/>
      <c r="P35" s="643"/>
      <c r="Q35" s="644"/>
      <c r="R35" s="645">
        <v>361944</v>
      </c>
      <c r="S35" s="646"/>
      <c r="T35" s="646"/>
      <c r="U35" s="646"/>
      <c r="V35" s="646"/>
      <c r="W35" s="646"/>
      <c r="X35" s="646"/>
      <c r="Y35" s="647"/>
      <c r="Z35" s="648">
        <v>8</v>
      </c>
      <c r="AA35" s="648"/>
      <c r="AB35" s="648"/>
      <c r="AC35" s="648"/>
      <c r="AD35" s="649" t="s">
        <v>140</v>
      </c>
      <c r="AE35" s="649"/>
      <c r="AF35" s="649"/>
      <c r="AG35" s="649"/>
      <c r="AH35" s="649"/>
      <c r="AI35" s="649"/>
      <c r="AJ35" s="649"/>
      <c r="AK35" s="649"/>
      <c r="AL35" s="650" t="s">
        <v>230</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60080</v>
      </c>
      <c r="CS35" s="679"/>
      <c r="CT35" s="679"/>
      <c r="CU35" s="679"/>
      <c r="CV35" s="679"/>
      <c r="CW35" s="679"/>
      <c r="CX35" s="679"/>
      <c r="CY35" s="680"/>
      <c r="CZ35" s="650">
        <v>1.4</v>
      </c>
      <c r="DA35" s="681"/>
      <c r="DB35" s="681"/>
      <c r="DC35" s="684"/>
      <c r="DD35" s="654">
        <v>44626</v>
      </c>
      <c r="DE35" s="679"/>
      <c r="DF35" s="679"/>
      <c r="DG35" s="679"/>
      <c r="DH35" s="679"/>
      <c r="DI35" s="679"/>
      <c r="DJ35" s="679"/>
      <c r="DK35" s="680"/>
      <c r="DL35" s="654">
        <v>43693</v>
      </c>
      <c r="DM35" s="679"/>
      <c r="DN35" s="679"/>
      <c r="DO35" s="679"/>
      <c r="DP35" s="679"/>
      <c r="DQ35" s="679"/>
      <c r="DR35" s="679"/>
      <c r="DS35" s="679"/>
      <c r="DT35" s="679"/>
      <c r="DU35" s="679"/>
      <c r="DV35" s="680"/>
      <c r="DW35" s="650">
        <v>1.7</v>
      </c>
      <c r="DX35" s="681"/>
      <c r="DY35" s="681"/>
      <c r="DZ35" s="681"/>
      <c r="EA35" s="681"/>
      <c r="EB35" s="681"/>
      <c r="EC35" s="682"/>
    </row>
    <row r="36" spans="2:133" ht="11.25" customHeight="1" x14ac:dyDescent="0.15">
      <c r="B36" s="642" t="s">
        <v>331</v>
      </c>
      <c r="C36" s="643"/>
      <c r="D36" s="643"/>
      <c r="E36" s="643"/>
      <c r="F36" s="643"/>
      <c r="G36" s="643"/>
      <c r="H36" s="643"/>
      <c r="I36" s="643"/>
      <c r="J36" s="643"/>
      <c r="K36" s="643"/>
      <c r="L36" s="643"/>
      <c r="M36" s="643"/>
      <c r="N36" s="643"/>
      <c r="O36" s="643"/>
      <c r="P36" s="643"/>
      <c r="Q36" s="644"/>
      <c r="R36" s="645">
        <v>121200</v>
      </c>
      <c r="S36" s="646"/>
      <c r="T36" s="646"/>
      <c r="U36" s="646"/>
      <c r="V36" s="646"/>
      <c r="W36" s="646"/>
      <c r="X36" s="646"/>
      <c r="Y36" s="647"/>
      <c r="Z36" s="648">
        <v>2.7</v>
      </c>
      <c r="AA36" s="648"/>
      <c r="AB36" s="648"/>
      <c r="AC36" s="648"/>
      <c r="AD36" s="649" t="s">
        <v>282</v>
      </c>
      <c r="AE36" s="649"/>
      <c r="AF36" s="649"/>
      <c r="AG36" s="649"/>
      <c r="AH36" s="649"/>
      <c r="AI36" s="649"/>
      <c r="AJ36" s="649"/>
      <c r="AK36" s="649"/>
      <c r="AL36" s="650" t="s">
        <v>230</v>
      </c>
      <c r="AM36" s="651"/>
      <c r="AN36" s="651"/>
      <c r="AO36" s="652"/>
      <c r="AP36" s="235"/>
      <c r="AQ36" s="719" t="s">
        <v>332</v>
      </c>
      <c r="AR36" s="720"/>
      <c r="AS36" s="720"/>
      <c r="AT36" s="720"/>
      <c r="AU36" s="720"/>
      <c r="AV36" s="720"/>
      <c r="AW36" s="720"/>
      <c r="AX36" s="720"/>
      <c r="AY36" s="721"/>
      <c r="AZ36" s="634">
        <v>547039</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29697</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782241</v>
      </c>
      <c r="CS36" s="646"/>
      <c r="CT36" s="646"/>
      <c r="CU36" s="646"/>
      <c r="CV36" s="646"/>
      <c r="CW36" s="646"/>
      <c r="CX36" s="646"/>
      <c r="CY36" s="647"/>
      <c r="CZ36" s="650">
        <v>18.100000000000001</v>
      </c>
      <c r="DA36" s="681"/>
      <c r="DB36" s="681"/>
      <c r="DC36" s="684"/>
      <c r="DD36" s="654">
        <v>713267</v>
      </c>
      <c r="DE36" s="646"/>
      <c r="DF36" s="646"/>
      <c r="DG36" s="646"/>
      <c r="DH36" s="646"/>
      <c r="DI36" s="646"/>
      <c r="DJ36" s="646"/>
      <c r="DK36" s="647"/>
      <c r="DL36" s="654">
        <v>585941</v>
      </c>
      <c r="DM36" s="646"/>
      <c r="DN36" s="646"/>
      <c r="DO36" s="646"/>
      <c r="DP36" s="646"/>
      <c r="DQ36" s="646"/>
      <c r="DR36" s="646"/>
      <c r="DS36" s="646"/>
      <c r="DT36" s="646"/>
      <c r="DU36" s="646"/>
      <c r="DV36" s="647"/>
      <c r="DW36" s="650">
        <v>23</v>
      </c>
      <c r="DX36" s="681"/>
      <c r="DY36" s="681"/>
      <c r="DZ36" s="681"/>
      <c r="EA36" s="681"/>
      <c r="EB36" s="681"/>
      <c r="EC36" s="682"/>
    </row>
    <row r="37" spans="2:133" ht="11.25" customHeight="1" x14ac:dyDescent="0.15">
      <c r="B37" s="642" t="s">
        <v>335</v>
      </c>
      <c r="C37" s="643"/>
      <c r="D37" s="643"/>
      <c r="E37" s="643"/>
      <c r="F37" s="643"/>
      <c r="G37" s="643"/>
      <c r="H37" s="643"/>
      <c r="I37" s="643"/>
      <c r="J37" s="643"/>
      <c r="K37" s="643"/>
      <c r="L37" s="643"/>
      <c r="M37" s="643"/>
      <c r="N37" s="643"/>
      <c r="O37" s="643"/>
      <c r="P37" s="643"/>
      <c r="Q37" s="644"/>
      <c r="R37" s="645">
        <v>109092</v>
      </c>
      <c r="S37" s="646"/>
      <c r="T37" s="646"/>
      <c r="U37" s="646"/>
      <c r="V37" s="646"/>
      <c r="W37" s="646"/>
      <c r="X37" s="646"/>
      <c r="Y37" s="647"/>
      <c r="Z37" s="648">
        <v>2.4</v>
      </c>
      <c r="AA37" s="648"/>
      <c r="AB37" s="648"/>
      <c r="AC37" s="648"/>
      <c r="AD37" s="649" t="s">
        <v>140</v>
      </c>
      <c r="AE37" s="649"/>
      <c r="AF37" s="649"/>
      <c r="AG37" s="649"/>
      <c r="AH37" s="649"/>
      <c r="AI37" s="649"/>
      <c r="AJ37" s="649"/>
      <c r="AK37" s="649"/>
      <c r="AL37" s="650" t="s">
        <v>140</v>
      </c>
      <c r="AM37" s="651"/>
      <c r="AN37" s="651"/>
      <c r="AO37" s="652"/>
      <c r="AQ37" s="723" t="s">
        <v>336</v>
      </c>
      <c r="AR37" s="724"/>
      <c r="AS37" s="724"/>
      <c r="AT37" s="724"/>
      <c r="AU37" s="724"/>
      <c r="AV37" s="724"/>
      <c r="AW37" s="724"/>
      <c r="AX37" s="724"/>
      <c r="AY37" s="725"/>
      <c r="AZ37" s="645">
        <v>280000</v>
      </c>
      <c r="BA37" s="646"/>
      <c r="BB37" s="646"/>
      <c r="BC37" s="646"/>
      <c r="BD37" s="679"/>
      <c r="BE37" s="679"/>
      <c r="BF37" s="700"/>
      <c r="BG37" s="660" t="s">
        <v>337</v>
      </c>
      <c r="BH37" s="661"/>
      <c r="BI37" s="661"/>
      <c r="BJ37" s="661"/>
      <c r="BK37" s="661"/>
      <c r="BL37" s="661"/>
      <c r="BM37" s="661"/>
      <c r="BN37" s="661"/>
      <c r="BO37" s="661"/>
      <c r="BP37" s="661"/>
      <c r="BQ37" s="661"/>
      <c r="BR37" s="661"/>
      <c r="BS37" s="661"/>
      <c r="BT37" s="661"/>
      <c r="BU37" s="662"/>
      <c r="BV37" s="645">
        <v>27058</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324471</v>
      </c>
      <c r="CS37" s="679"/>
      <c r="CT37" s="679"/>
      <c r="CU37" s="679"/>
      <c r="CV37" s="679"/>
      <c r="CW37" s="679"/>
      <c r="CX37" s="679"/>
      <c r="CY37" s="680"/>
      <c r="CZ37" s="650">
        <v>7.5</v>
      </c>
      <c r="DA37" s="681"/>
      <c r="DB37" s="681"/>
      <c r="DC37" s="684"/>
      <c r="DD37" s="654">
        <v>324471</v>
      </c>
      <c r="DE37" s="679"/>
      <c r="DF37" s="679"/>
      <c r="DG37" s="679"/>
      <c r="DH37" s="679"/>
      <c r="DI37" s="679"/>
      <c r="DJ37" s="679"/>
      <c r="DK37" s="680"/>
      <c r="DL37" s="654">
        <v>311515</v>
      </c>
      <c r="DM37" s="679"/>
      <c r="DN37" s="679"/>
      <c r="DO37" s="679"/>
      <c r="DP37" s="679"/>
      <c r="DQ37" s="679"/>
      <c r="DR37" s="679"/>
      <c r="DS37" s="679"/>
      <c r="DT37" s="679"/>
      <c r="DU37" s="679"/>
      <c r="DV37" s="680"/>
      <c r="DW37" s="650">
        <v>12.2</v>
      </c>
      <c r="DX37" s="681"/>
      <c r="DY37" s="681"/>
      <c r="DZ37" s="681"/>
      <c r="EA37" s="681"/>
      <c r="EB37" s="681"/>
      <c r="EC37" s="682"/>
    </row>
    <row r="38" spans="2:133" ht="11.25" customHeight="1" x14ac:dyDescent="0.15">
      <c r="B38" s="642" t="s">
        <v>339</v>
      </c>
      <c r="C38" s="643"/>
      <c r="D38" s="643"/>
      <c r="E38" s="643"/>
      <c r="F38" s="643"/>
      <c r="G38" s="643"/>
      <c r="H38" s="643"/>
      <c r="I38" s="643"/>
      <c r="J38" s="643"/>
      <c r="K38" s="643"/>
      <c r="L38" s="643"/>
      <c r="M38" s="643"/>
      <c r="N38" s="643"/>
      <c r="O38" s="643"/>
      <c r="P38" s="643"/>
      <c r="Q38" s="644"/>
      <c r="R38" s="645">
        <v>188236</v>
      </c>
      <c r="S38" s="646"/>
      <c r="T38" s="646"/>
      <c r="U38" s="646"/>
      <c r="V38" s="646"/>
      <c r="W38" s="646"/>
      <c r="X38" s="646"/>
      <c r="Y38" s="647"/>
      <c r="Z38" s="648">
        <v>4.2</v>
      </c>
      <c r="AA38" s="648"/>
      <c r="AB38" s="648"/>
      <c r="AC38" s="648"/>
      <c r="AD38" s="649">
        <v>2</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t="s">
        <v>176</v>
      </c>
      <c r="BA38" s="646"/>
      <c r="BB38" s="646"/>
      <c r="BC38" s="646"/>
      <c r="BD38" s="679"/>
      <c r="BE38" s="679"/>
      <c r="BF38" s="700"/>
      <c r="BG38" s="660" t="s">
        <v>341</v>
      </c>
      <c r="BH38" s="661"/>
      <c r="BI38" s="661"/>
      <c r="BJ38" s="661"/>
      <c r="BK38" s="661"/>
      <c r="BL38" s="661"/>
      <c r="BM38" s="661"/>
      <c r="BN38" s="661"/>
      <c r="BO38" s="661"/>
      <c r="BP38" s="661"/>
      <c r="BQ38" s="661"/>
      <c r="BR38" s="661"/>
      <c r="BS38" s="661"/>
      <c r="BT38" s="661"/>
      <c r="BU38" s="662"/>
      <c r="BV38" s="645">
        <v>979</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267039</v>
      </c>
      <c r="CS38" s="646"/>
      <c r="CT38" s="646"/>
      <c r="CU38" s="646"/>
      <c r="CV38" s="646"/>
      <c r="CW38" s="646"/>
      <c r="CX38" s="646"/>
      <c r="CY38" s="647"/>
      <c r="CZ38" s="650">
        <v>6.2</v>
      </c>
      <c r="DA38" s="681"/>
      <c r="DB38" s="681"/>
      <c r="DC38" s="684"/>
      <c r="DD38" s="654">
        <v>185830</v>
      </c>
      <c r="DE38" s="646"/>
      <c r="DF38" s="646"/>
      <c r="DG38" s="646"/>
      <c r="DH38" s="646"/>
      <c r="DI38" s="646"/>
      <c r="DJ38" s="646"/>
      <c r="DK38" s="647"/>
      <c r="DL38" s="654">
        <v>180200</v>
      </c>
      <c r="DM38" s="646"/>
      <c r="DN38" s="646"/>
      <c r="DO38" s="646"/>
      <c r="DP38" s="646"/>
      <c r="DQ38" s="646"/>
      <c r="DR38" s="646"/>
      <c r="DS38" s="646"/>
      <c r="DT38" s="646"/>
      <c r="DU38" s="646"/>
      <c r="DV38" s="647"/>
      <c r="DW38" s="650">
        <v>7.1</v>
      </c>
      <c r="DX38" s="681"/>
      <c r="DY38" s="681"/>
      <c r="DZ38" s="681"/>
      <c r="EA38" s="681"/>
      <c r="EB38" s="681"/>
      <c r="EC38" s="682"/>
    </row>
    <row r="39" spans="2:133" ht="11.25" customHeight="1" x14ac:dyDescent="0.15">
      <c r="B39" s="642" t="s">
        <v>343</v>
      </c>
      <c r="C39" s="643"/>
      <c r="D39" s="643"/>
      <c r="E39" s="643"/>
      <c r="F39" s="643"/>
      <c r="G39" s="643"/>
      <c r="H39" s="643"/>
      <c r="I39" s="643"/>
      <c r="J39" s="643"/>
      <c r="K39" s="643"/>
      <c r="L39" s="643"/>
      <c r="M39" s="643"/>
      <c r="N39" s="643"/>
      <c r="O39" s="643"/>
      <c r="P39" s="643"/>
      <c r="Q39" s="644"/>
      <c r="R39" s="645">
        <v>405200</v>
      </c>
      <c r="S39" s="646"/>
      <c r="T39" s="646"/>
      <c r="U39" s="646"/>
      <c r="V39" s="646"/>
      <c r="W39" s="646"/>
      <c r="X39" s="646"/>
      <c r="Y39" s="647"/>
      <c r="Z39" s="648">
        <v>9</v>
      </c>
      <c r="AA39" s="648"/>
      <c r="AB39" s="648"/>
      <c r="AC39" s="648"/>
      <c r="AD39" s="649" t="s">
        <v>140</v>
      </c>
      <c r="AE39" s="649"/>
      <c r="AF39" s="649"/>
      <c r="AG39" s="649"/>
      <c r="AH39" s="649"/>
      <c r="AI39" s="649"/>
      <c r="AJ39" s="649"/>
      <c r="AK39" s="649"/>
      <c r="AL39" s="650" t="s">
        <v>230</v>
      </c>
      <c r="AM39" s="651"/>
      <c r="AN39" s="651"/>
      <c r="AO39" s="652"/>
      <c r="AQ39" s="723" t="s">
        <v>344</v>
      </c>
      <c r="AR39" s="724"/>
      <c r="AS39" s="724"/>
      <c r="AT39" s="724"/>
      <c r="AU39" s="724"/>
      <c r="AV39" s="724"/>
      <c r="AW39" s="724"/>
      <c r="AX39" s="724"/>
      <c r="AY39" s="725"/>
      <c r="AZ39" s="645" t="s">
        <v>230</v>
      </c>
      <c r="BA39" s="646"/>
      <c r="BB39" s="646"/>
      <c r="BC39" s="646"/>
      <c r="BD39" s="679"/>
      <c r="BE39" s="679"/>
      <c r="BF39" s="700"/>
      <c r="BG39" s="660" t="s">
        <v>345</v>
      </c>
      <c r="BH39" s="661"/>
      <c r="BI39" s="661"/>
      <c r="BJ39" s="661"/>
      <c r="BK39" s="661"/>
      <c r="BL39" s="661"/>
      <c r="BM39" s="661"/>
      <c r="BN39" s="661"/>
      <c r="BO39" s="661"/>
      <c r="BP39" s="661"/>
      <c r="BQ39" s="661"/>
      <c r="BR39" s="661"/>
      <c r="BS39" s="661"/>
      <c r="BT39" s="661"/>
      <c r="BU39" s="662"/>
      <c r="BV39" s="645">
        <v>1583</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15593</v>
      </c>
      <c r="CS39" s="679"/>
      <c r="CT39" s="679"/>
      <c r="CU39" s="679"/>
      <c r="CV39" s="679"/>
      <c r="CW39" s="679"/>
      <c r="CX39" s="679"/>
      <c r="CY39" s="680"/>
      <c r="CZ39" s="650">
        <v>0.4</v>
      </c>
      <c r="DA39" s="681"/>
      <c r="DB39" s="681"/>
      <c r="DC39" s="684"/>
      <c r="DD39" s="654">
        <v>13139</v>
      </c>
      <c r="DE39" s="679"/>
      <c r="DF39" s="679"/>
      <c r="DG39" s="679"/>
      <c r="DH39" s="679"/>
      <c r="DI39" s="679"/>
      <c r="DJ39" s="679"/>
      <c r="DK39" s="680"/>
      <c r="DL39" s="654" t="s">
        <v>176</v>
      </c>
      <c r="DM39" s="679"/>
      <c r="DN39" s="679"/>
      <c r="DO39" s="679"/>
      <c r="DP39" s="679"/>
      <c r="DQ39" s="679"/>
      <c r="DR39" s="679"/>
      <c r="DS39" s="679"/>
      <c r="DT39" s="679"/>
      <c r="DU39" s="679"/>
      <c r="DV39" s="680"/>
      <c r="DW39" s="650" t="s">
        <v>176</v>
      </c>
      <c r="DX39" s="681"/>
      <c r="DY39" s="681"/>
      <c r="DZ39" s="681"/>
      <c r="EA39" s="681"/>
      <c r="EB39" s="681"/>
      <c r="EC39" s="682"/>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140</v>
      </c>
      <c r="S40" s="646"/>
      <c r="T40" s="646"/>
      <c r="U40" s="646"/>
      <c r="V40" s="646"/>
      <c r="W40" s="646"/>
      <c r="X40" s="646"/>
      <c r="Y40" s="647"/>
      <c r="Z40" s="648" t="s">
        <v>251</v>
      </c>
      <c r="AA40" s="648"/>
      <c r="AB40" s="648"/>
      <c r="AC40" s="648"/>
      <c r="AD40" s="649" t="s">
        <v>230</v>
      </c>
      <c r="AE40" s="649"/>
      <c r="AF40" s="649"/>
      <c r="AG40" s="649"/>
      <c r="AH40" s="649"/>
      <c r="AI40" s="649"/>
      <c r="AJ40" s="649"/>
      <c r="AK40" s="649"/>
      <c r="AL40" s="650" t="s">
        <v>230</v>
      </c>
      <c r="AM40" s="651"/>
      <c r="AN40" s="651"/>
      <c r="AO40" s="652"/>
      <c r="AQ40" s="723" t="s">
        <v>348</v>
      </c>
      <c r="AR40" s="724"/>
      <c r="AS40" s="724"/>
      <c r="AT40" s="724"/>
      <c r="AU40" s="724"/>
      <c r="AV40" s="724"/>
      <c r="AW40" s="724"/>
      <c r="AX40" s="724"/>
      <c r="AY40" s="725"/>
      <c r="AZ40" s="645" t="s">
        <v>176</v>
      </c>
      <c r="BA40" s="646"/>
      <c r="BB40" s="646"/>
      <c r="BC40" s="646"/>
      <c r="BD40" s="679"/>
      <c r="BE40" s="679"/>
      <c r="BF40" s="700"/>
      <c r="BG40" s="726" t="s">
        <v>349</v>
      </c>
      <c r="BH40" s="727"/>
      <c r="BI40" s="727"/>
      <c r="BJ40" s="727"/>
      <c r="BK40" s="727"/>
      <c r="BL40" s="236"/>
      <c r="BM40" s="661" t="s">
        <v>350</v>
      </c>
      <c r="BN40" s="661"/>
      <c r="BO40" s="661"/>
      <c r="BP40" s="661"/>
      <c r="BQ40" s="661"/>
      <c r="BR40" s="661"/>
      <c r="BS40" s="661"/>
      <c r="BT40" s="661"/>
      <c r="BU40" s="662"/>
      <c r="BV40" s="645">
        <v>100</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168460</v>
      </c>
      <c r="CS40" s="646"/>
      <c r="CT40" s="646"/>
      <c r="CU40" s="646"/>
      <c r="CV40" s="646"/>
      <c r="CW40" s="646"/>
      <c r="CX40" s="646"/>
      <c r="CY40" s="647"/>
      <c r="CZ40" s="650">
        <v>3.9</v>
      </c>
      <c r="DA40" s="681"/>
      <c r="DB40" s="681"/>
      <c r="DC40" s="684"/>
      <c r="DD40" s="654">
        <v>38600</v>
      </c>
      <c r="DE40" s="646"/>
      <c r="DF40" s="646"/>
      <c r="DG40" s="646"/>
      <c r="DH40" s="646"/>
      <c r="DI40" s="646"/>
      <c r="DJ40" s="646"/>
      <c r="DK40" s="647"/>
      <c r="DL40" s="654" t="s">
        <v>140</v>
      </c>
      <c r="DM40" s="646"/>
      <c r="DN40" s="646"/>
      <c r="DO40" s="646"/>
      <c r="DP40" s="646"/>
      <c r="DQ40" s="646"/>
      <c r="DR40" s="646"/>
      <c r="DS40" s="646"/>
      <c r="DT40" s="646"/>
      <c r="DU40" s="646"/>
      <c r="DV40" s="647"/>
      <c r="DW40" s="650" t="s">
        <v>176</v>
      </c>
      <c r="DX40" s="681"/>
      <c r="DY40" s="681"/>
      <c r="DZ40" s="681"/>
      <c r="EA40" s="681"/>
      <c r="EB40" s="681"/>
      <c r="EC40" s="682"/>
    </row>
    <row r="41" spans="2:133" ht="11.25" customHeight="1" x14ac:dyDescent="0.15">
      <c r="B41" s="642" t="s">
        <v>352</v>
      </c>
      <c r="C41" s="643"/>
      <c r="D41" s="643"/>
      <c r="E41" s="643"/>
      <c r="F41" s="643"/>
      <c r="G41" s="643"/>
      <c r="H41" s="643"/>
      <c r="I41" s="643"/>
      <c r="J41" s="643"/>
      <c r="K41" s="643"/>
      <c r="L41" s="643"/>
      <c r="M41" s="643"/>
      <c r="N41" s="643"/>
      <c r="O41" s="643"/>
      <c r="P41" s="643"/>
      <c r="Q41" s="644"/>
      <c r="R41" s="645">
        <v>102300</v>
      </c>
      <c r="S41" s="646"/>
      <c r="T41" s="646"/>
      <c r="U41" s="646"/>
      <c r="V41" s="646"/>
      <c r="W41" s="646"/>
      <c r="X41" s="646"/>
      <c r="Y41" s="647"/>
      <c r="Z41" s="648">
        <v>2.2999999999999998</v>
      </c>
      <c r="AA41" s="648"/>
      <c r="AB41" s="648"/>
      <c r="AC41" s="648"/>
      <c r="AD41" s="649" t="s">
        <v>230</v>
      </c>
      <c r="AE41" s="649"/>
      <c r="AF41" s="649"/>
      <c r="AG41" s="649"/>
      <c r="AH41" s="649"/>
      <c r="AI41" s="649"/>
      <c r="AJ41" s="649"/>
      <c r="AK41" s="649"/>
      <c r="AL41" s="650" t="s">
        <v>140</v>
      </c>
      <c r="AM41" s="651"/>
      <c r="AN41" s="651"/>
      <c r="AO41" s="652"/>
      <c r="AQ41" s="723" t="s">
        <v>353</v>
      </c>
      <c r="AR41" s="724"/>
      <c r="AS41" s="724"/>
      <c r="AT41" s="724"/>
      <c r="AU41" s="724"/>
      <c r="AV41" s="724"/>
      <c r="AW41" s="724"/>
      <c r="AX41" s="724"/>
      <c r="AY41" s="725"/>
      <c r="AZ41" s="645">
        <v>64642</v>
      </c>
      <c r="BA41" s="646"/>
      <c r="BB41" s="646"/>
      <c r="BC41" s="646"/>
      <c r="BD41" s="679"/>
      <c r="BE41" s="679"/>
      <c r="BF41" s="700"/>
      <c r="BG41" s="726"/>
      <c r="BH41" s="727"/>
      <c r="BI41" s="727"/>
      <c r="BJ41" s="727"/>
      <c r="BK41" s="727"/>
      <c r="BL41" s="236"/>
      <c r="BM41" s="661" t="s">
        <v>354</v>
      </c>
      <c r="BN41" s="661"/>
      <c r="BO41" s="661"/>
      <c r="BP41" s="661"/>
      <c r="BQ41" s="661"/>
      <c r="BR41" s="661"/>
      <c r="BS41" s="661"/>
      <c r="BT41" s="661"/>
      <c r="BU41" s="662"/>
      <c r="BV41" s="645">
        <v>1</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282</v>
      </c>
      <c r="CS41" s="679"/>
      <c r="CT41" s="679"/>
      <c r="CU41" s="679"/>
      <c r="CV41" s="679"/>
      <c r="CW41" s="679"/>
      <c r="CX41" s="679"/>
      <c r="CY41" s="680"/>
      <c r="CZ41" s="650" t="s">
        <v>230</v>
      </c>
      <c r="DA41" s="681"/>
      <c r="DB41" s="681"/>
      <c r="DC41" s="684"/>
      <c r="DD41" s="654" t="s">
        <v>251</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356</v>
      </c>
      <c r="C42" s="687"/>
      <c r="D42" s="687"/>
      <c r="E42" s="687"/>
      <c r="F42" s="687"/>
      <c r="G42" s="687"/>
      <c r="H42" s="687"/>
      <c r="I42" s="687"/>
      <c r="J42" s="687"/>
      <c r="K42" s="687"/>
      <c r="L42" s="687"/>
      <c r="M42" s="687"/>
      <c r="N42" s="687"/>
      <c r="O42" s="687"/>
      <c r="P42" s="687"/>
      <c r="Q42" s="688"/>
      <c r="R42" s="736">
        <v>4508746</v>
      </c>
      <c r="S42" s="737"/>
      <c r="T42" s="737"/>
      <c r="U42" s="737"/>
      <c r="V42" s="737"/>
      <c r="W42" s="737"/>
      <c r="X42" s="737"/>
      <c r="Y42" s="739"/>
      <c r="Z42" s="740">
        <v>100</v>
      </c>
      <c r="AA42" s="740"/>
      <c r="AB42" s="740"/>
      <c r="AC42" s="740"/>
      <c r="AD42" s="741">
        <v>2447629</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6">
        <v>202397</v>
      </c>
      <c r="BA42" s="737"/>
      <c r="BB42" s="737"/>
      <c r="BC42" s="737"/>
      <c r="BD42" s="716"/>
      <c r="BE42" s="716"/>
      <c r="BF42" s="718"/>
      <c r="BG42" s="728"/>
      <c r="BH42" s="729"/>
      <c r="BI42" s="729"/>
      <c r="BJ42" s="729"/>
      <c r="BK42" s="729"/>
      <c r="BL42" s="237"/>
      <c r="BM42" s="671" t="s">
        <v>358</v>
      </c>
      <c r="BN42" s="671"/>
      <c r="BO42" s="671"/>
      <c r="BP42" s="671"/>
      <c r="BQ42" s="671"/>
      <c r="BR42" s="671"/>
      <c r="BS42" s="671"/>
      <c r="BT42" s="671"/>
      <c r="BU42" s="672"/>
      <c r="BV42" s="736">
        <v>310</v>
      </c>
      <c r="BW42" s="737"/>
      <c r="BX42" s="737"/>
      <c r="BY42" s="737"/>
      <c r="BZ42" s="737"/>
      <c r="CA42" s="737"/>
      <c r="CB42" s="738"/>
      <c r="CD42" s="642" t="s">
        <v>359</v>
      </c>
      <c r="CE42" s="643"/>
      <c r="CF42" s="643"/>
      <c r="CG42" s="643"/>
      <c r="CH42" s="643"/>
      <c r="CI42" s="643"/>
      <c r="CJ42" s="643"/>
      <c r="CK42" s="643"/>
      <c r="CL42" s="643"/>
      <c r="CM42" s="643"/>
      <c r="CN42" s="643"/>
      <c r="CO42" s="643"/>
      <c r="CP42" s="643"/>
      <c r="CQ42" s="644"/>
      <c r="CR42" s="645">
        <v>724075</v>
      </c>
      <c r="CS42" s="646"/>
      <c r="CT42" s="646"/>
      <c r="CU42" s="646"/>
      <c r="CV42" s="646"/>
      <c r="CW42" s="646"/>
      <c r="CX42" s="646"/>
      <c r="CY42" s="647"/>
      <c r="CZ42" s="650">
        <v>16.7</v>
      </c>
      <c r="DA42" s="651"/>
      <c r="DB42" s="651"/>
      <c r="DC42" s="663"/>
      <c r="DD42" s="654">
        <v>82527</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4340</v>
      </c>
      <c r="CS43" s="679"/>
      <c r="CT43" s="679"/>
      <c r="CU43" s="679"/>
      <c r="CV43" s="679"/>
      <c r="CW43" s="679"/>
      <c r="CX43" s="679"/>
      <c r="CY43" s="680"/>
      <c r="CZ43" s="650">
        <v>0.1</v>
      </c>
      <c r="DA43" s="681"/>
      <c r="DB43" s="681"/>
      <c r="DC43" s="684"/>
      <c r="DD43" s="654">
        <v>4340</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712017</v>
      </c>
      <c r="CS44" s="646"/>
      <c r="CT44" s="646"/>
      <c r="CU44" s="646"/>
      <c r="CV44" s="646"/>
      <c r="CW44" s="646"/>
      <c r="CX44" s="646"/>
      <c r="CY44" s="647"/>
      <c r="CZ44" s="650">
        <v>16.5</v>
      </c>
      <c r="DA44" s="651"/>
      <c r="DB44" s="651"/>
      <c r="DC44" s="663"/>
      <c r="DD44" s="654">
        <v>75911</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362</v>
      </c>
      <c r="CG45" s="643"/>
      <c r="CH45" s="643"/>
      <c r="CI45" s="643"/>
      <c r="CJ45" s="643"/>
      <c r="CK45" s="643"/>
      <c r="CL45" s="643"/>
      <c r="CM45" s="643"/>
      <c r="CN45" s="643"/>
      <c r="CO45" s="643"/>
      <c r="CP45" s="643"/>
      <c r="CQ45" s="644"/>
      <c r="CR45" s="645">
        <v>544576</v>
      </c>
      <c r="CS45" s="679"/>
      <c r="CT45" s="679"/>
      <c r="CU45" s="679"/>
      <c r="CV45" s="679"/>
      <c r="CW45" s="679"/>
      <c r="CX45" s="679"/>
      <c r="CY45" s="680"/>
      <c r="CZ45" s="650">
        <v>12.6</v>
      </c>
      <c r="DA45" s="681"/>
      <c r="DB45" s="681"/>
      <c r="DC45" s="684"/>
      <c r="DD45" s="654">
        <v>8093</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148254</v>
      </c>
      <c r="CS46" s="646"/>
      <c r="CT46" s="646"/>
      <c r="CU46" s="646"/>
      <c r="CV46" s="646"/>
      <c r="CW46" s="646"/>
      <c r="CX46" s="646"/>
      <c r="CY46" s="647"/>
      <c r="CZ46" s="650">
        <v>3.4</v>
      </c>
      <c r="DA46" s="651"/>
      <c r="DB46" s="651"/>
      <c r="DC46" s="663"/>
      <c r="DD46" s="654">
        <v>66831</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12058</v>
      </c>
      <c r="CS47" s="679"/>
      <c r="CT47" s="679"/>
      <c r="CU47" s="679"/>
      <c r="CV47" s="679"/>
      <c r="CW47" s="679"/>
      <c r="CX47" s="679"/>
      <c r="CY47" s="680"/>
      <c r="CZ47" s="650">
        <v>0.3</v>
      </c>
      <c r="DA47" s="681"/>
      <c r="DB47" s="681"/>
      <c r="DC47" s="684"/>
      <c r="DD47" s="654">
        <v>6616</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367</v>
      </c>
      <c r="CD48" s="761"/>
      <c r="CE48" s="762"/>
      <c r="CF48" s="642" t="s">
        <v>368</v>
      </c>
      <c r="CG48" s="643"/>
      <c r="CH48" s="643"/>
      <c r="CI48" s="643"/>
      <c r="CJ48" s="643"/>
      <c r="CK48" s="643"/>
      <c r="CL48" s="643"/>
      <c r="CM48" s="643"/>
      <c r="CN48" s="643"/>
      <c r="CO48" s="643"/>
      <c r="CP48" s="643"/>
      <c r="CQ48" s="644"/>
      <c r="CR48" s="645" t="s">
        <v>230</v>
      </c>
      <c r="CS48" s="646"/>
      <c r="CT48" s="646"/>
      <c r="CU48" s="646"/>
      <c r="CV48" s="646"/>
      <c r="CW48" s="646"/>
      <c r="CX48" s="646"/>
      <c r="CY48" s="647"/>
      <c r="CZ48" s="650" t="s">
        <v>230</v>
      </c>
      <c r="DA48" s="651"/>
      <c r="DB48" s="651"/>
      <c r="DC48" s="663"/>
      <c r="DD48" s="654" t="s">
        <v>230</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369</v>
      </c>
      <c r="CE49" s="687"/>
      <c r="CF49" s="687"/>
      <c r="CG49" s="687"/>
      <c r="CH49" s="687"/>
      <c r="CI49" s="687"/>
      <c r="CJ49" s="687"/>
      <c r="CK49" s="687"/>
      <c r="CL49" s="687"/>
      <c r="CM49" s="687"/>
      <c r="CN49" s="687"/>
      <c r="CO49" s="687"/>
      <c r="CP49" s="687"/>
      <c r="CQ49" s="688"/>
      <c r="CR49" s="736">
        <v>4327175</v>
      </c>
      <c r="CS49" s="716"/>
      <c r="CT49" s="716"/>
      <c r="CU49" s="716"/>
      <c r="CV49" s="716"/>
      <c r="CW49" s="716"/>
      <c r="CX49" s="716"/>
      <c r="CY49" s="747"/>
      <c r="CZ49" s="742">
        <v>100</v>
      </c>
      <c r="DA49" s="748"/>
      <c r="DB49" s="748"/>
      <c r="DC49" s="749"/>
      <c r="DD49" s="750">
        <v>2607332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LVMSVXLFGOuKJCMgfCSCQnnfFuVlTngh8G3NJH1zaJ0kOnjcRV9MXLGUBCJF8N82eu0339V50Rdrq8siwtWVmg==" saltValue="TU2N/4dBO7rDaR5uwqR/o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25" zoomScale="70" zoomScaleNormal="25" zoomScaleSheetLayoutView="70" workbookViewId="0">
      <selection activeCell="V28" sqref="V28:Z2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4511</v>
      </c>
      <c r="R7" s="781"/>
      <c r="S7" s="781"/>
      <c r="T7" s="781"/>
      <c r="U7" s="781"/>
      <c r="V7" s="781">
        <v>4329</v>
      </c>
      <c r="W7" s="781"/>
      <c r="X7" s="781"/>
      <c r="Y7" s="781"/>
      <c r="Z7" s="781"/>
      <c r="AA7" s="781">
        <v>182</v>
      </c>
      <c r="AB7" s="781"/>
      <c r="AC7" s="781"/>
      <c r="AD7" s="781"/>
      <c r="AE7" s="782"/>
      <c r="AF7" s="783">
        <v>160</v>
      </c>
      <c r="AG7" s="784"/>
      <c r="AH7" s="784"/>
      <c r="AI7" s="784"/>
      <c r="AJ7" s="785"/>
      <c r="AK7" s="820">
        <v>2</v>
      </c>
      <c r="AL7" s="821"/>
      <c r="AM7" s="821"/>
      <c r="AN7" s="821"/>
      <c r="AO7" s="821"/>
      <c r="AP7" s="821">
        <v>3051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590</v>
      </c>
      <c r="BT7" s="825"/>
      <c r="BU7" s="825"/>
      <c r="BV7" s="825"/>
      <c r="BW7" s="825"/>
      <c r="BX7" s="825"/>
      <c r="BY7" s="825"/>
      <c r="BZ7" s="825"/>
      <c r="CA7" s="825"/>
      <c r="CB7" s="825"/>
      <c r="CC7" s="825"/>
      <c r="CD7" s="825"/>
      <c r="CE7" s="825"/>
      <c r="CF7" s="825"/>
      <c r="CG7" s="826"/>
      <c r="CH7" s="817">
        <v>-16</v>
      </c>
      <c r="CI7" s="818"/>
      <c r="CJ7" s="818"/>
      <c r="CK7" s="818"/>
      <c r="CL7" s="819"/>
      <c r="CM7" s="817">
        <v>508</v>
      </c>
      <c r="CN7" s="818"/>
      <c r="CO7" s="818"/>
      <c r="CP7" s="818"/>
      <c r="CQ7" s="819"/>
      <c r="CR7" s="817">
        <v>11</v>
      </c>
      <c r="CS7" s="818"/>
      <c r="CT7" s="818"/>
      <c r="CU7" s="818"/>
      <c r="CV7" s="819"/>
      <c r="CW7" s="817">
        <v>13</v>
      </c>
      <c r="CX7" s="818"/>
      <c r="CY7" s="818"/>
      <c r="CZ7" s="818"/>
      <c r="DA7" s="819"/>
      <c r="DB7" s="817" t="s">
        <v>578</v>
      </c>
      <c r="DC7" s="818"/>
      <c r="DD7" s="818"/>
      <c r="DE7" s="818"/>
      <c r="DF7" s="819"/>
      <c r="DG7" s="817" t="s">
        <v>578</v>
      </c>
      <c r="DH7" s="818"/>
      <c r="DI7" s="818"/>
      <c r="DJ7" s="818"/>
      <c r="DK7" s="819"/>
      <c r="DL7" s="817" t="s">
        <v>578</v>
      </c>
      <c r="DM7" s="818"/>
      <c r="DN7" s="818"/>
      <c r="DO7" s="818"/>
      <c r="DP7" s="819"/>
      <c r="DQ7" s="817" t="s">
        <v>578</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29</v>
      </c>
      <c r="CI8" s="828"/>
      <c r="CJ8" s="828"/>
      <c r="CK8" s="828"/>
      <c r="CL8" s="829"/>
      <c r="CM8" s="827">
        <v>1278</v>
      </c>
      <c r="CN8" s="828"/>
      <c r="CO8" s="828"/>
      <c r="CP8" s="828"/>
      <c r="CQ8" s="829"/>
      <c r="CR8" s="827">
        <v>0</v>
      </c>
      <c r="CS8" s="828"/>
      <c r="CT8" s="828"/>
      <c r="CU8" s="828"/>
      <c r="CV8" s="829"/>
      <c r="CW8" s="827" t="s">
        <v>578</v>
      </c>
      <c r="CX8" s="828"/>
      <c r="CY8" s="828"/>
      <c r="CZ8" s="828"/>
      <c r="DA8" s="829"/>
      <c r="DB8" s="827" t="s">
        <v>578</v>
      </c>
      <c r="DC8" s="828"/>
      <c r="DD8" s="828"/>
      <c r="DE8" s="828"/>
      <c r="DF8" s="829"/>
      <c r="DG8" s="827" t="s">
        <v>578</v>
      </c>
      <c r="DH8" s="828"/>
      <c r="DI8" s="828"/>
      <c r="DJ8" s="828"/>
      <c r="DK8" s="829"/>
      <c r="DL8" s="827" t="s">
        <v>578</v>
      </c>
      <c r="DM8" s="828"/>
      <c r="DN8" s="828"/>
      <c r="DO8" s="828"/>
      <c r="DP8" s="829"/>
      <c r="DQ8" s="827" t="s">
        <v>578</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4510</v>
      </c>
      <c r="R23" s="840"/>
      <c r="S23" s="840"/>
      <c r="T23" s="840"/>
      <c r="U23" s="840"/>
      <c r="V23" s="840">
        <v>4329</v>
      </c>
      <c r="W23" s="840"/>
      <c r="X23" s="840"/>
      <c r="Y23" s="840"/>
      <c r="Z23" s="840"/>
      <c r="AA23" s="840">
        <v>181</v>
      </c>
      <c r="AB23" s="840"/>
      <c r="AC23" s="840"/>
      <c r="AD23" s="840"/>
      <c r="AE23" s="841"/>
      <c r="AF23" s="842">
        <v>160</v>
      </c>
      <c r="AG23" s="840"/>
      <c r="AH23" s="840"/>
      <c r="AI23" s="840"/>
      <c r="AJ23" s="843"/>
      <c r="AK23" s="844"/>
      <c r="AL23" s="845"/>
      <c r="AM23" s="845"/>
      <c r="AN23" s="845"/>
      <c r="AO23" s="845"/>
      <c r="AP23" s="840">
        <v>3051137</v>
      </c>
      <c r="AQ23" s="840"/>
      <c r="AR23" s="840"/>
      <c r="AS23" s="840"/>
      <c r="AT23" s="840"/>
      <c r="AU23" s="846"/>
      <c r="AV23" s="846"/>
      <c r="AW23" s="846"/>
      <c r="AX23" s="846"/>
      <c r="AY23" s="847"/>
      <c r="AZ23" s="855" t="s">
        <v>176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750</v>
      </c>
      <c r="R28" s="869"/>
      <c r="S28" s="869"/>
      <c r="T28" s="869"/>
      <c r="U28" s="869"/>
      <c r="V28" s="869">
        <v>721</v>
      </c>
      <c r="W28" s="869"/>
      <c r="X28" s="869"/>
      <c r="Y28" s="869"/>
      <c r="Z28" s="869"/>
      <c r="AA28" s="869">
        <v>29</v>
      </c>
      <c r="AB28" s="869"/>
      <c r="AC28" s="869"/>
      <c r="AD28" s="869"/>
      <c r="AE28" s="870"/>
      <c r="AF28" s="871">
        <v>29</v>
      </c>
      <c r="AG28" s="869"/>
      <c r="AH28" s="869"/>
      <c r="AI28" s="869"/>
      <c r="AJ28" s="872"/>
      <c r="AK28" s="873">
        <v>50</v>
      </c>
      <c r="AL28" s="864"/>
      <c r="AM28" s="864"/>
      <c r="AN28" s="864"/>
      <c r="AO28" s="864"/>
      <c r="AP28" s="864" t="s">
        <v>578</v>
      </c>
      <c r="AQ28" s="864"/>
      <c r="AR28" s="864"/>
      <c r="AS28" s="864"/>
      <c r="AT28" s="864"/>
      <c r="AU28" s="864" t="s">
        <v>578</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916</v>
      </c>
      <c r="R29" s="805"/>
      <c r="S29" s="805"/>
      <c r="T29" s="805"/>
      <c r="U29" s="805"/>
      <c r="V29" s="805">
        <v>824</v>
      </c>
      <c r="W29" s="805"/>
      <c r="X29" s="805"/>
      <c r="Y29" s="805"/>
      <c r="Z29" s="805"/>
      <c r="AA29" s="805">
        <v>92</v>
      </c>
      <c r="AB29" s="805"/>
      <c r="AC29" s="805"/>
      <c r="AD29" s="805"/>
      <c r="AE29" s="806"/>
      <c r="AF29" s="807">
        <v>92</v>
      </c>
      <c r="AG29" s="808"/>
      <c r="AH29" s="808"/>
      <c r="AI29" s="808"/>
      <c r="AJ29" s="809"/>
      <c r="AK29" s="876">
        <v>116</v>
      </c>
      <c r="AL29" s="877"/>
      <c r="AM29" s="877"/>
      <c r="AN29" s="877"/>
      <c r="AO29" s="877"/>
      <c r="AP29" s="877" t="s">
        <v>578</v>
      </c>
      <c r="AQ29" s="877"/>
      <c r="AR29" s="877"/>
      <c r="AS29" s="877"/>
      <c r="AT29" s="877"/>
      <c r="AU29" s="877" t="s">
        <v>578</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77</v>
      </c>
      <c r="R30" s="805"/>
      <c r="S30" s="805"/>
      <c r="T30" s="805"/>
      <c r="U30" s="805"/>
      <c r="V30" s="805">
        <v>76</v>
      </c>
      <c r="W30" s="805"/>
      <c r="X30" s="805"/>
      <c r="Y30" s="805"/>
      <c r="Z30" s="805"/>
      <c r="AA30" s="805">
        <v>1</v>
      </c>
      <c r="AB30" s="805"/>
      <c r="AC30" s="805"/>
      <c r="AD30" s="805"/>
      <c r="AE30" s="806"/>
      <c r="AF30" s="807">
        <v>1</v>
      </c>
      <c r="AG30" s="808"/>
      <c r="AH30" s="808"/>
      <c r="AI30" s="808"/>
      <c r="AJ30" s="809"/>
      <c r="AK30" s="876">
        <v>19</v>
      </c>
      <c r="AL30" s="877"/>
      <c r="AM30" s="877"/>
      <c r="AN30" s="877"/>
      <c r="AO30" s="877"/>
      <c r="AP30" s="877" t="s">
        <v>578</v>
      </c>
      <c r="AQ30" s="877"/>
      <c r="AR30" s="877"/>
      <c r="AS30" s="877"/>
      <c r="AT30" s="877"/>
      <c r="AU30" s="877" t="s">
        <v>578</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13928</v>
      </c>
      <c r="R31" s="805"/>
      <c r="S31" s="805"/>
      <c r="T31" s="805"/>
      <c r="U31" s="805"/>
      <c r="V31" s="805">
        <v>13926</v>
      </c>
      <c r="W31" s="805"/>
      <c r="X31" s="805"/>
      <c r="Y31" s="805"/>
      <c r="Z31" s="805"/>
      <c r="AA31" s="805">
        <v>2</v>
      </c>
      <c r="AB31" s="805"/>
      <c r="AC31" s="805"/>
      <c r="AD31" s="805"/>
      <c r="AE31" s="806"/>
      <c r="AF31" s="807">
        <v>2</v>
      </c>
      <c r="AG31" s="808"/>
      <c r="AH31" s="808"/>
      <c r="AI31" s="808"/>
      <c r="AJ31" s="809"/>
      <c r="AK31" s="876" t="s">
        <v>578</v>
      </c>
      <c r="AL31" s="877"/>
      <c r="AM31" s="877"/>
      <c r="AN31" s="877"/>
      <c r="AO31" s="877"/>
      <c r="AP31" s="877" t="s">
        <v>578</v>
      </c>
      <c r="AQ31" s="877"/>
      <c r="AR31" s="877"/>
      <c r="AS31" s="877"/>
      <c r="AT31" s="877"/>
      <c r="AU31" s="877" t="s">
        <v>578</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470</v>
      </c>
      <c r="R32" s="805"/>
      <c r="S32" s="805"/>
      <c r="T32" s="805"/>
      <c r="U32" s="805"/>
      <c r="V32" s="805">
        <v>434</v>
      </c>
      <c r="W32" s="805"/>
      <c r="X32" s="805"/>
      <c r="Y32" s="805"/>
      <c r="Z32" s="805"/>
      <c r="AA32" s="805">
        <v>36</v>
      </c>
      <c r="AB32" s="805"/>
      <c r="AC32" s="805"/>
      <c r="AD32" s="805"/>
      <c r="AE32" s="806"/>
      <c r="AF32" s="807">
        <v>-14</v>
      </c>
      <c r="AG32" s="808"/>
      <c r="AH32" s="808"/>
      <c r="AI32" s="808"/>
      <c r="AJ32" s="809"/>
      <c r="AK32" s="876">
        <v>280</v>
      </c>
      <c r="AL32" s="877"/>
      <c r="AM32" s="877"/>
      <c r="AN32" s="877"/>
      <c r="AO32" s="877"/>
      <c r="AP32" s="877">
        <v>2844</v>
      </c>
      <c r="AQ32" s="877"/>
      <c r="AR32" s="877"/>
      <c r="AS32" s="877"/>
      <c r="AT32" s="877"/>
      <c r="AU32" s="877">
        <v>1869</v>
      </c>
      <c r="AV32" s="877"/>
      <c r="AW32" s="877"/>
      <c r="AX32" s="877"/>
      <c r="AY32" s="877"/>
      <c r="AZ32" s="878" t="s">
        <v>578</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26</v>
      </c>
      <c r="R33" s="805"/>
      <c r="S33" s="805"/>
      <c r="T33" s="805"/>
      <c r="U33" s="805"/>
      <c r="V33" s="805">
        <v>17</v>
      </c>
      <c r="W33" s="805"/>
      <c r="X33" s="805"/>
      <c r="Y33" s="805"/>
      <c r="Z33" s="805"/>
      <c r="AA33" s="805">
        <v>9</v>
      </c>
      <c r="AB33" s="805"/>
      <c r="AC33" s="805"/>
      <c r="AD33" s="805"/>
      <c r="AE33" s="806"/>
      <c r="AF33" s="807">
        <v>9</v>
      </c>
      <c r="AG33" s="808"/>
      <c r="AH33" s="808"/>
      <c r="AI33" s="808"/>
      <c r="AJ33" s="809"/>
      <c r="AK33" s="876" t="s">
        <v>578</v>
      </c>
      <c r="AL33" s="877"/>
      <c r="AM33" s="877"/>
      <c r="AN33" s="877"/>
      <c r="AO33" s="877"/>
      <c r="AP33" s="877">
        <v>39</v>
      </c>
      <c r="AQ33" s="877"/>
      <c r="AR33" s="877"/>
      <c r="AS33" s="877"/>
      <c r="AT33" s="877"/>
      <c r="AU33" s="877" t="s">
        <v>578</v>
      </c>
      <c r="AV33" s="877"/>
      <c r="AW33" s="877"/>
      <c r="AX33" s="877"/>
      <c r="AY33" s="877"/>
      <c r="AZ33" s="878" t="s">
        <v>578</v>
      </c>
      <c r="BA33" s="878"/>
      <c r="BB33" s="878"/>
      <c r="BC33" s="878"/>
      <c r="BD33" s="878"/>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119</v>
      </c>
      <c r="AG63" s="888"/>
      <c r="AH63" s="888"/>
      <c r="AI63" s="888"/>
      <c r="AJ63" s="889"/>
      <c r="AK63" s="890"/>
      <c r="AL63" s="885"/>
      <c r="AM63" s="885"/>
      <c r="AN63" s="885"/>
      <c r="AO63" s="885"/>
      <c r="AP63" s="888">
        <v>2883</v>
      </c>
      <c r="AQ63" s="888"/>
      <c r="AR63" s="888"/>
      <c r="AS63" s="888"/>
      <c r="AT63" s="888"/>
      <c r="AU63" s="888">
        <v>1869</v>
      </c>
      <c r="AV63" s="888"/>
      <c r="AW63" s="888"/>
      <c r="AX63" s="888"/>
      <c r="AY63" s="888"/>
      <c r="AZ63" s="892"/>
      <c r="BA63" s="892"/>
      <c r="BB63" s="892"/>
      <c r="BC63" s="892"/>
      <c r="BD63" s="892"/>
      <c r="BE63" s="893"/>
      <c r="BF63" s="893"/>
      <c r="BG63" s="893"/>
      <c r="BH63" s="893"/>
      <c r="BI63" s="894"/>
      <c r="BJ63" s="895" t="s">
        <v>176</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398</v>
      </c>
      <c r="R66" s="764"/>
      <c r="S66" s="764"/>
      <c r="T66" s="764"/>
      <c r="U66" s="765"/>
      <c r="V66" s="763" t="s">
        <v>399</v>
      </c>
      <c r="W66" s="764"/>
      <c r="X66" s="764"/>
      <c r="Y66" s="764"/>
      <c r="Z66" s="765"/>
      <c r="AA66" s="763" t="s">
        <v>418</v>
      </c>
      <c r="AB66" s="764"/>
      <c r="AC66" s="764"/>
      <c r="AD66" s="764"/>
      <c r="AE66" s="765"/>
      <c r="AF66" s="898" t="s">
        <v>419</v>
      </c>
      <c r="AG66" s="859"/>
      <c r="AH66" s="859"/>
      <c r="AI66" s="859"/>
      <c r="AJ66" s="899"/>
      <c r="AK66" s="763" t="s">
        <v>420</v>
      </c>
      <c r="AL66" s="787"/>
      <c r="AM66" s="787"/>
      <c r="AN66" s="787"/>
      <c r="AO66" s="788"/>
      <c r="AP66" s="763" t="s">
        <v>421</v>
      </c>
      <c r="AQ66" s="764"/>
      <c r="AR66" s="764"/>
      <c r="AS66" s="764"/>
      <c r="AT66" s="765"/>
      <c r="AU66" s="763" t="s">
        <v>422</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579</v>
      </c>
      <c r="C68" s="916"/>
      <c r="D68" s="916"/>
      <c r="E68" s="916"/>
      <c r="F68" s="916"/>
      <c r="G68" s="916"/>
      <c r="H68" s="916"/>
      <c r="I68" s="916"/>
      <c r="J68" s="916"/>
      <c r="K68" s="916"/>
      <c r="L68" s="916"/>
      <c r="M68" s="916"/>
      <c r="N68" s="916"/>
      <c r="O68" s="916"/>
      <c r="P68" s="917"/>
      <c r="Q68" s="918">
        <v>419</v>
      </c>
      <c r="R68" s="912"/>
      <c r="S68" s="912"/>
      <c r="T68" s="912"/>
      <c r="U68" s="912"/>
      <c r="V68" s="912">
        <v>356</v>
      </c>
      <c r="W68" s="912"/>
      <c r="X68" s="912"/>
      <c r="Y68" s="912"/>
      <c r="Z68" s="912"/>
      <c r="AA68" s="912">
        <v>62</v>
      </c>
      <c r="AB68" s="912"/>
      <c r="AC68" s="912"/>
      <c r="AD68" s="912"/>
      <c r="AE68" s="912"/>
      <c r="AF68" s="912">
        <v>62</v>
      </c>
      <c r="AG68" s="912"/>
      <c r="AH68" s="912"/>
      <c r="AI68" s="912"/>
      <c r="AJ68" s="912"/>
      <c r="AK68" s="912">
        <v>84</v>
      </c>
      <c r="AL68" s="912"/>
      <c r="AM68" s="912"/>
      <c r="AN68" s="912"/>
      <c r="AO68" s="912"/>
      <c r="AP68" s="912" t="s">
        <v>578</v>
      </c>
      <c r="AQ68" s="912"/>
      <c r="AR68" s="912"/>
      <c r="AS68" s="912"/>
      <c r="AT68" s="912"/>
      <c r="AU68" s="912" t="s">
        <v>578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580</v>
      </c>
      <c r="C69" s="920"/>
      <c r="D69" s="920"/>
      <c r="E69" s="920"/>
      <c r="F69" s="920"/>
      <c r="G69" s="920"/>
      <c r="H69" s="920"/>
      <c r="I69" s="920"/>
      <c r="J69" s="920"/>
      <c r="K69" s="920"/>
      <c r="L69" s="920"/>
      <c r="M69" s="920"/>
      <c r="N69" s="920"/>
      <c r="O69" s="920"/>
      <c r="P69" s="921"/>
      <c r="Q69" s="922">
        <v>5648</v>
      </c>
      <c r="R69" s="877"/>
      <c r="S69" s="877"/>
      <c r="T69" s="877"/>
      <c r="U69" s="877"/>
      <c r="V69" s="877">
        <v>5183</v>
      </c>
      <c r="W69" s="877"/>
      <c r="X69" s="877"/>
      <c r="Y69" s="877"/>
      <c r="Z69" s="877"/>
      <c r="AA69" s="877">
        <v>466</v>
      </c>
      <c r="AB69" s="877"/>
      <c r="AC69" s="877"/>
      <c r="AD69" s="877"/>
      <c r="AE69" s="877"/>
      <c r="AF69" s="877">
        <v>466</v>
      </c>
      <c r="AG69" s="877"/>
      <c r="AH69" s="877"/>
      <c r="AI69" s="877"/>
      <c r="AJ69" s="877"/>
      <c r="AK69" s="877" t="s">
        <v>578</v>
      </c>
      <c r="AL69" s="877"/>
      <c r="AM69" s="877"/>
      <c r="AN69" s="877"/>
      <c r="AO69" s="877"/>
      <c r="AP69" s="877" t="s">
        <v>578</v>
      </c>
      <c r="AQ69" s="877"/>
      <c r="AR69" s="877"/>
      <c r="AS69" s="877"/>
      <c r="AT69" s="877"/>
      <c r="AU69" s="877" t="s">
        <v>578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581</v>
      </c>
      <c r="C70" s="920"/>
      <c r="D70" s="920"/>
      <c r="E70" s="920"/>
      <c r="F70" s="920"/>
      <c r="G70" s="920"/>
      <c r="H70" s="920"/>
      <c r="I70" s="920"/>
      <c r="J70" s="920"/>
      <c r="K70" s="920"/>
      <c r="L70" s="920"/>
      <c r="M70" s="920"/>
      <c r="N70" s="920"/>
      <c r="O70" s="920"/>
      <c r="P70" s="921"/>
      <c r="Q70" s="922">
        <v>12</v>
      </c>
      <c r="R70" s="877"/>
      <c r="S70" s="877"/>
      <c r="T70" s="877"/>
      <c r="U70" s="877"/>
      <c r="V70" s="877">
        <v>10</v>
      </c>
      <c r="W70" s="877"/>
      <c r="X70" s="877"/>
      <c r="Y70" s="877"/>
      <c r="Z70" s="877"/>
      <c r="AA70" s="877">
        <v>2</v>
      </c>
      <c r="AB70" s="877"/>
      <c r="AC70" s="877"/>
      <c r="AD70" s="877"/>
      <c r="AE70" s="877"/>
      <c r="AF70" s="877">
        <v>2</v>
      </c>
      <c r="AG70" s="877"/>
      <c r="AH70" s="877"/>
      <c r="AI70" s="877"/>
      <c r="AJ70" s="877"/>
      <c r="AK70" s="877" t="s">
        <v>578</v>
      </c>
      <c r="AL70" s="877"/>
      <c r="AM70" s="877"/>
      <c r="AN70" s="877"/>
      <c r="AO70" s="877"/>
      <c r="AP70" s="877" t="s">
        <v>578</v>
      </c>
      <c r="AQ70" s="877"/>
      <c r="AR70" s="877"/>
      <c r="AS70" s="877"/>
      <c r="AT70" s="877"/>
      <c r="AU70" s="877" t="s">
        <v>578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582</v>
      </c>
      <c r="C71" s="920"/>
      <c r="D71" s="920"/>
      <c r="E71" s="920"/>
      <c r="F71" s="920"/>
      <c r="G71" s="920"/>
      <c r="H71" s="920"/>
      <c r="I71" s="920"/>
      <c r="J71" s="920"/>
      <c r="K71" s="920"/>
      <c r="L71" s="920"/>
      <c r="M71" s="920"/>
      <c r="N71" s="920"/>
      <c r="O71" s="920"/>
      <c r="P71" s="921"/>
      <c r="Q71" s="922">
        <v>1652</v>
      </c>
      <c r="R71" s="877"/>
      <c r="S71" s="877"/>
      <c r="T71" s="877"/>
      <c r="U71" s="877"/>
      <c r="V71" s="877">
        <v>1650</v>
      </c>
      <c r="W71" s="877"/>
      <c r="X71" s="877"/>
      <c r="Y71" s="877"/>
      <c r="Z71" s="877"/>
      <c r="AA71" s="877">
        <v>2</v>
      </c>
      <c r="AB71" s="877"/>
      <c r="AC71" s="877"/>
      <c r="AD71" s="877"/>
      <c r="AE71" s="877"/>
      <c r="AF71" s="877">
        <v>2</v>
      </c>
      <c r="AG71" s="877"/>
      <c r="AH71" s="877"/>
      <c r="AI71" s="877"/>
      <c r="AJ71" s="877"/>
      <c r="AK71" s="877">
        <v>40</v>
      </c>
      <c r="AL71" s="877"/>
      <c r="AM71" s="877"/>
      <c r="AN71" s="877"/>
      <c r="AO71" s="877"/>
      <c r="AP71" s="877" t="s">
        <v>578</v>
      </c>
      <c r="AQ71" s="877"/>
      <c r="AR71" s="877"/>
      <c r="AS71" s="877"/>
      <c r="AT71" s="877"/>
      <c r="AU71" s="877" t="s">
        <v>578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583</v>
      </c>
      <c r="C72" s="920"/>
      <c r="D72" s="920"/>
      <c r="E72" s="920"/>
      <c r="F72" s="920"/>
      <c r="G72" s="920"/>
      <c r="H72" s="920"/>
      <c r="I72" s="920"/>
      <c r="J72" s="920"/>
      <c r="K72" s="920"/>
      <c r="L72" s="920"/>
      <c r="M72" s="920"/>
      <c r="N72" s="920"/>
      <c r="O72" s="920"/>
      <c r="P72" s="921"/>
      <c r="Q72" s="922">
        <v>3</v>
      </c>
      <c r="R72" s="877"/>
      <c r="S72" s="877"/>
      <c r="T72" s="877"/>
      <c r="U72" s="877"/>
      <c r="V72" s="877">
        <v>3</v>
      </c>
      <c r="W72" s="877"/>
      <c r="X72" s="877"/>
      <c r="Y72" s="877"/>
      <c r="Z72" s="877"/>
      <c r="AA72" s="877">
        <v>1</v>
      </c>
      <c r="AB72" s="877"/>
      <c r="AC72" s="877"/>
      <c r="AD72" s="877"/>
      <c r="AE72" s="877"/>
      <c r="AF72" s="877">
        <v>1</v>
      </c>
      <c r="AG72" s="877"/>
      <c r="AH72" s="877"/>
      <c r="AI72" s="877"/>
      <c r="AJ72" s="877"/>
      <c r="AK72" s="877" t="s">
        <v>578</v>
      </c>
      <c r="AL72" s="877"/>
      <c r="AM72" s="877"/>
      <c r="AN72" s="877"/>
      <c r="AO72" s="877"/>
      <c r="AP72" s="877" t="s">
        <v>578</v>
      </c>
      <c r="AQ72" s="877"/>
      <c r="AR72" s="877"/>
      <c r="AS72" s="877"/>
      <c r="AT72" s="877"/>
      <c r="AU72" s="877" t="s">
        <v>578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584</v>
      </c>
      <c r="C73" s="920"/>
      <c r="D73" s="920"/>
      <c r="E73" s="920"/>
      <c r="F73" s="920"/>
      <c r="G73" s="920"/>
      <c r="H73" s="920"/>
      <c r="I73" s="920"/>
      <c r="J73" s="920"/>
      <c r="K73" s="920"/>
      <c r="L73" s="920"/>
      <c r="M73" s="920"/>
      <c r="N73" s="920"/>
      <c r="O73" s="920"/>
      <c r="P73" s="921"/>
      <c r="Q73" s="922">
        <v>1065</v>
      </c>
      <c r="R73" s="877"/>
      <c r="S73" s="877"/>
      <c r="T73" s="877"/>
      <c r="U73" s="877"/>
      <c r="V73" s="877">
        <v>1023</v>
      </c>
      <c r="W73" s="877"/>
      <c r="X73" s="877"/>
      <c r="Y73" s="877"/>
      <c r="Z73" s="877"/>
      <c r="AA73" s="877">
        <v>42</v>
      </c>
      <c r="AB73" s="877"/>
      <c r="AC73" s="877"/>
      <c r="AD73" s="877"/>
      <c r="AE73" s="877"/>
      <c r="AF73" s="877">
        <v>42</v>
      </c>
      <c r="AG73" s="877"/>
      <c r="AH73" s="877"/>
      <c r="AI73" s="877"/>
      <c r="AJ73" s="877"/>
      <c r="AK73" s="877">
        <v>510</v>
      </c>
      <c r="AL73" s="877"/>
      <c r="AM73" s="877"/>
      <c r="AN73" s="877"/>
      <c r="AO73" s="877"/>
      <c r="AP73" s="877" t="s">
        <v>578</v>
      </c>
      <c r="AQ73" s="877"/>
      <c r="AR73" s="877"/>
      <c r="AS73" s="877"/>
      <c r="AT73" s="877"/>
      <c r="AU73" s="877" t="s">
        <v>578</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585</v>
      </c>
      <c r="C74" s="920"/>
      <c r="D74" s="920"/>
      <c r="E74" s="920"/>
      <c r="F74" s="920"/>
      <c r="G74" s="920"/>
      <c r="H74" s="920"/>
      <c r="I74" s="920"/>
      <c r="J74" s="920"/>
      <c r="K74" s="920"/>
      <c r="L74" s="920"/>
      <c r="M74" s="920"/>
      <c r="N74" s="920"/>
      <c r="O74" s="920"/>
      <c r="P74" s="921"/>
      <c r="Q74" s="922">
        <v>2845</v>
      </c>
      <c r="R74" s="877"/>
      <c r="S74" s="877"/>
      <c r="T74" s="877"/>
      <c r="U74" s="877"/>
      <c r="V74" s="877">
        <v>2842</v>
      </c>
      <c r="W74" s="877"/>
      <c r="X74" s="877"/>
      <c r="Y74" s="877"/>
      <c r="Z74" s="877"/>
      <c r="AA74" s="877">
        <v>2</v>
      </c>
      <c r="AB74" s="877"/>
      <c r="AC74" s="877"/>
      <c r="AD74" s="877"/>
      <c r="AE74" s="877"/>
      <c r="AF74" s="877">
        <v>2</v>
      </c>
      <c r="AG74" s="877"/>
      <c r="AH74" s="877"/>
      <c r="AI74" s="877"/>
      <c r="AJ74" s="877"/>
      <c r="AK74" s="877">
        <v>28</v>
      </c>
      <c r="AL74" s="877"/>
      <c r="AM74" s="877"/>
      <c r="AN74" s="877"/>
      <c r="AO74" s="877"/>
      <c r="AP74" s="877">
        <v>1169</v>
      </c>
      <c r="AQ74" s="877"/>
      <c r="AR74" s="877"/>
      <c r="AS74" s="877"/>
      <c r="AT74" s="877"/>
      <c r="AU74" s="877">
        <v>168</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592</v>
      </c>
      <c r="C75" s="920"/>
      <c r="D75" s="920"/>
      <c r="E75" s="920"/>
      <c r="F75" s="920"/>
      <c r="G75" s="920"/>
      <c r="H75" s="920"/>
      <c r="I75" s="920"/>
      <c r="J75" s="920"/>
      <c r="K75" s="920"/>
      <c r="L75" s="920"/>
      <c r="M75" s="920"/>
      <c r="N75" s="920"/>
      <c r="O75" s="920"/>
      <c r="P75" s="921"/>
      <c r="Q75" s="925">
        <v>2058</v>
      </c>
      <c r="R75" s="926"/>
      <c r="S75" s="926"/>
      <c r="T75" s="926"/>
      <c r="U75" s="876"/>
      <c r="V75" s="927">
        <v>1540</v>
      </c>
      <c r="W75" s="926"/>
      <c r="X75" s="926"/>
      <c r="Y75" s="926"/>
      <c r="Z75" s="876"/>
      <c r="AA75" s="927">
        <v>518</v>
      </c>
      <c r="AB75" s="926"/>
      <c r="AC75" s="926"/>
      <c r="AD75" s="926"/>
      <c r="AE75" s="876"/>
      <c r="AF75" s="927">
        <v>1809</v>
      </c>
      <c r="AG75" s="926"/>
      <c r="AH75" s="926"/>
      <c r="AI75" s="926"/>
      <c r="AJ75" s="876"/>
      <c r="AK75" s="927">
        <v>7</v>
      </c>
      <c r="AL75" s="926"/>
      <c r="AM75" s="926"/>
      <c r="AN75" s="926"/>
      <c r="AO75" s="876"/>
      <c r="AP75" s="927">
        <v>2465</v>
      </c>
      <c r="AQ75" s="926"/>
      <c r="AR75" s="926"/>
      <c r="AS75" s="926"/>
      <c r="AT75" s="876"/>
      <c r="AU75" s="927">
        <v>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586</v>
      </c>
      <c r="C76" s="920"/>
      <c r="D76" s="920"/>
      <c r="E76" s="920"/>
      <c r="F76" s="920"/>
      <c r="G76" s="920"/>
      <c r="H76" s="920"/>
      <c r="I76" s="920"/>
      <c r="J76" s="920"/>
      <c r="K76" s="920"/>
      <c r="L76" s="920"/>
      <c r="M76" s="920"/>
      <c r="N76" s="920"/>
      <c r="O76" s="920"/>
      <c r="P76" s="921"/>
      <c r="Q76" s="925">
        <v>607</v>
      </c>
      <c r="R76" s="926"/>
      <c r="S76" s="926"/>
      <c r="T76" s="926"/>
      <c r="U76" s="876"/>
      <c r="V76" s="927">
        <v>564</v>
      </c>
      <c r="W76" s="926"/>
      <c r="X76" s="926"/>
      <c r="Y76" s="926"/>
      <c r="Z76" s="876"/>
      <c r="AA76" s="927">
        <v>43</v>
      </c>
      <c r="AB76" s="926"/>
      <c r="AC76" s="926"/>
      <c r="AD76" s="926"/>
      <c r="AE76" s="876"/>
      <c r="AF76" s="927">
        <v>43</v>
      </c>
      <c r="AG76" s="926"/>
      <c r="AH76" s="926"/>
      <c r="AI76" s="926"/>
      <c r="AJ76" s="876"/>
      <c r="AK76" s="927" t="s">
        <v>578</v>
      </c>
      <c r="AL76" s="926"/>
      <c r="AM76" s="926"/>
      <c r="AN76" s="926"/>
      <c r="AO76" s="876"/>
      <c r="AP76" s="927">
        <v>193</v>
      </c>
      <c r="AQ76" s="926"/>
      <c r="AR76" s="926"/>
      <c r="AS76" s="926"/>
      <c r="AT76" s="876"/>
      <c r="AU76" s="927">
        <v>21</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587</v>
      </c>
      <c r="C77" s="920"/>
      <c r="D77" s="920"/>
      <c r="E77" s="920"/>
      <c r="F77" s="920"/>
      <c r="G77" s="920"/>
      <c r="H77" s="920"/>
      <c r="I77" s="920"/>
      <c r="J77" s="920"/>
      <c r="K77" s="920"/>
      <c r="L77" s="920"/>
      <c r="M77" s="920"/>
      <c r="N77" s="920"/>
      <c r="O77" s="920"/>
      <c r="P77" s="921"/>
      <c r="Q77" s="925">
        <v>30</v>
      </c>
      <c r="R77" s="926"/>
      <c r="S77" s="926"/>
      <c r="T77" s="926"/>
      <c r="U77" s="876"/>
      <c r="V77" s="927">
        <v>29</v>
      </c>
      <c r="W77" s="926"/>
      <c r="X77" s="926"/>
      <c r="Y77" s="926"/>
      <c r="Z77" s="876"/>
      <c r="AA77" s="927">
        <v>1</v>
      </c>
      <c r="AB77" s="926"/>
      <c r="AC77" s="926"/>
      <c r="AD77" s="926"/>
      <c r="AE77" s="876"/>
      <c r="AF77" s="927">
        <v>1</v>
      </c>
      <c r="AG77" s="926"/>
      <c r="AH77" s="926"/>
      <c r="AI77" s="926"/>
      <c r="AJ77" s="876"/>
      <c r="AK77" s="927" t="s">
        <v>578</v>
      </c>
      <c r="AL77" s="926"/>
      <c r="AM77" s="926"/>
      <c r="AN77" s="926"/>
      <c r="AO77" s="876"/>
      <c r="AP77" s="927" t="s">
        <v>578</v>
      </c>
      <c r="AQ77" s="926"/>
      <c r="AR77" s="926"/>
      <c r="AS77" s="926"/>
      <c r="AT77" s="876"/>
      <c r="AU77" s="927" t="s">
        <v>578</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588</v>
      </c>
      <c r="C78" s="920"/>
      <c r="D78" s="920"/>
      <c r="E78" s="920"/>
      <c r="F78" s="920"/>
      <c r="G78" s="920"/>
      <c r="H78" s="920"/>
      <c r="I78" s="920"/>
      <c r="J78" s="920"/>
      <c r="K78" s="920"/>
      <c r="L78" s="920"/>
      <c r="M78" s="920"/>
      <c r="N78" s="920"/>
      <c r="O78" s="920"/>
      <c r="P78" s="921"/>
      <c r="Q78" s="922">
        <v>1108</v>
      </c>
      <c r="R78" s="877"/>
      <c r="S78" s="877"/>
      <c r="T78" s="877"/>
      <c r="U78" s="877"/>
      <c r="V78" s="877">
        <v>1065</v>
      </c>
      <c r="W78" s="877"/>
      <c r="X78" s="877"/>
      <c r="Y78" s="877"/>
      <c r="Z78" s="877"/>
      <c r="AA78" s="877">
        <v>43</v>
      </c>
      <c r="AB78" s="877"/>
      <c r="AC78" s="877"/>
      <c r="AD78" s="877"/>
      <c r="AE78" s="877"/>
      <c r="AF78" s="877">
        <v>43</v>
      </c>
      <c r="AG78" s="877"/>
      <c r="AH78" s="877"/>
      <c r="AI78" s="877"/>
      <c r="AJ78" s="877"/>
      <c r="AK78" s="877" t="s">
        <v>578</v>
      </c>
      <c r="AL78" s="877"/>
      <c r="AM78" s="877"/>
      <c r="AN78" s="877"/>
      <c r="AO78" s="877"/>
      <c r="AP78" s="877" t="s">
        <v>578</v>
      </c>
      <c r="AQ78" s="877"/>
      <c r="AR78" s="877"/>
      <c r="AS78" s="877"/>
      <c r="AT78" s="877"/>
      <c r="AU78" s="877" t="s">
        <v>578</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589</v>
      </c>
      <c r="C79" s="920"/>
      <c r="D79" s="920"/>
      <c r="E79" s="920"/>
      <c r="F79" s="920"/>
      <c r="G79" s="920"/>
      <c r="H79" s="920"/>
      <c r="I79" s="920"/>
      <c r="J79" s="920"/>
      <c r="K79" s="920"/>
      <c r="L79" s="920"/>
      <c r="M79" s="920"/>
      <c r="N79" s="920"/>
      <c r="O79" s="920"/>
      <c r="P79" s="921"/>
      <c r="Q79" s="922">
        <v>276261</v>
      </c>
      <c r="R79" s="877"/>
      <c r="S79" s="877"/>
      <c r="T79" s="877"/>
      <c r="U79" s="877"/>
      <c r="V79" s="877">
        <v>272197</v>
      </c>
      <c r="W79" s="877"/>
      <c r="X79" s="877"/>
      <c r="Y79" s="877"/>
      <c r="Z79" s="877"/>
      <c r="AA79" s="877">
        <v>4064</v>
      </c>
      <c r="AB79" s="877"/>
      <c r="AC79" s="877"/>
      <c r="AD79" s="877"/>
      <c r="AE79" s="877"/>
      <c r="AF79" s="877">
        <v>4064</v>
      </c>
      <c r="AG79" s="877"/>
      <c r="AH79" s="877"/>
      <c r="AI79" s="877"/>
      <c r="AJ79" s="877"/>
      <c r="AK79" s="877">
        <v>1842</v>
      </c>
      <c r="AL79" s="877"/>
      <c r="AM79" s="877"/>
      <c r="AN79" s="877"/>
      <c r="AO79" s="877"/>
      <c r="AP79" s="877" t="s">
        <v>578</v>
      </c>
      <c r="AQ79" s="877"/>
      <c r="AR79" s="877"/>
      <c r="AS79" s="877"/>
      <c r="AT79" s="877"/>
      <c r="AU79" s="877" t="s">
        <v>578</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28"/>
      <c r="C80" s="929"/>
      <c r="D80" s="929"/>
      <c r="E80" s="929"/>
      <c r="F80" s="929"/>
      <c r="G80" s="929"/>
      <c r="H80" s="929"/>
      <c r="I80" s="929"/>
      <c r="J80" s="929"/>
      <c r="K80" s="929"/>
      <c r="L80" s="929"/>
      <c r="M80" s="929"/>
      <c r="N80" s="929"/>
      <c r="O80" s="929"/>
      <c r="P80" s="930"/>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28"/>
      <c r="C81" s="929"/>
      <c r="D81" s="929"/>
      <c r="E81" s="929"/>
      <c r="F81" s="929"/>
      <c r="G81" s="929"/>
      <c r="H81" s="929"/>
      <c r="I81" s="929"/>
      <c r="J81" s="929"/>
      <c r="K81" s="929"/>
      <c r="L81" s="929"/>
      <c r="M81" s="929"/>
      <c r="N81" s="929"/>
      <c r="O81" s="929"/>
      <c r="P81" s="930"/>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28"/>
      <c r="C82" s="929"/>
      <c r="D82" s="929"/>
      <c r="E82" s="929"/>
      <c r="F82" s="929"/>
      <c r="G82" s="929"/>
      <c r="H82" s="929"/>
      <c r="I82" s="929"/>
      <c r="J82" s="929"/>
      <c r="K82" s="929"/>
      <c r="L82" s="929"/>
      <c r="M82" s="929"/>
      <c r="N82" s="929"/>
      <c r="O82" s="929"/>
      <c r="P82" s="930"/>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28"/>
      <c r="C83" s="929"/>
      <c r="D83" s="929"/>
      <c r="E83" s="929"/>
      <c r="F83" s="929"/>
      <c r="G83" s="929"/>
      <c r="H83" s="929"/>
      <c r="I83" s="929"/>
      <c r="J83" s="929"/>
      <c r="K83" s="929"/>
      <c r="L83" s="929"/>
      <c r="M83" s="929"/>
      <c r="N83" s="929"/>
      <c r="O83" s="929"/>
      <c r="P83" s="930"/>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28"/>
      <c r="C84" s="929"/>
      <c r="D84" s="929"/>
      <c r="E84" s="929"/>
      <c r="F84" s="929"/>
      <c r="G84" s="929"/>
      <c r="H84" s="929"/>
      <c r="I84" s="929"/>
      <c r="J84" s="929"/>
      <c r="K84" s="929"/>
      <c r="L84" s="929"/>
      <c r="M84" s="929"/>
      <c r="N84" s="929"/>
      <c r="O84" s="929"/>
      <c r="P84" s="930"/>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28"/>
      <c r="C85" s="929"/>
      <c r="D85" s="929"/>
      <c r="E85" s="929"/>
      <c r="F85" s="929"/>
      <c r="G85" s="929"/>
      <c r="H85" s="929"/>
      <c r="I85" s="929"/>
      <c r="J85" s="929"/>
      <c r="K85" s="929"/>
      <c r="L85" s="929"/>
      <c r="M85" s="929"/>
      <c r="N85" s="929"/>
      <c r="O85" s="929"/>
      <c r="P85" s="930"/>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28"/>
      <c r="C86" s="929"/>
      <c r="D86" s="929"/>
      <c r="E86" s="929"/>
      <c r="F86" s="929"/>
      <c r="G86" s="929"/>
      <c r="H86" s="929"/>
      <c r="I86" s="929"/>
      <c r="J86" s="929"/>
      <c r="K86" s="929"/>
      <c r="L86" s="929"/>
      <c r="M86" s="929"/>
      <c r="N86" s="929"/>
      <c r="O86" s="929"/>
      <c r="P86" s="930"/>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6537</v>
      </c>
      <c r="AG88" s="888"/>
      <c r="AH88" s="888"/>
      <c r="AI88" s="888"/>
      <c r="AJ88" s="888"/>
      <c r="AK88" s="885"/>
      <c r="AL88" s="885"/>
      <c r="AM88" s="885"/>
      <c r="AN88" s="885"/>
      <c r="AO88" s="885"/>
      <c r="AP88" s="888">
        <v>3827</v>
      </c>
      <c r="AQ88" s="888"/>
      <c r="AR88" s="888"/>
      <c r="AS88" s="888"/>
      <c r="AT88" s="888"/>
      <c r="AU88" s="888">
        <v>189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424</v>
      </c>
      <c r="BS102" s="837"/>
      <c r="BT102" s="837"/>
      <c r="BU102" s="837"/>
      <c r="BV102" s="837"/>
      <c r="BW102" s="837"/>
      <c r="BX102" s="837"/>
      <c r="BY102" s="837"/>
      <c r="BZ102" s="837"/>
      <c r="CA102" s="837"/>
      <c r="CB102" s="837"/>
      <c r="CC102" s="837"/>
      <c r="CD102" s="837"/>
      <c r="CE102" s="837"/>
      <c r="CF102" s="837"/>
      <c r="CG102" s="838"/>
      <c r="CH102" s="938"/>
      <c r="CI102" s="939"/>
      <c r="CJ102" s="939"/>
      <c r="CK102" s="939"/>
      <c r="CL102" s="940"/>
      <c r="CM102" s="938"/>
      <c r="CN102" s="939"/>
      <c r="CO102" s="939"/>
      <c r="CP102" s="939"/>
      <c r="CQ102" s="940"/>
      <c r="CR102" s="941">
        <v>11</v>
      </c>
      <c r="CS102" s="896"/>
      <c r="CT102" s="896"/>
      <c r="CU102" s="896"/>
      <c r="CV102" s="942"/>
      <c r="CW102" s="941">
        <v>13</v>
      </c>
      <c r="CX102" s="896"/>
      <c r="CY102" s="896"/>
      <c r="CZ102" s="896"/>
      <c r="DA102" s="942"/>
      <c r="DB102" s="941" t="s">
        <v>578</v>
      </c>
      <c r="DC102" s="896"/>
      <c r="DD102" s="896"/>
      <c r="DE102" s="896"/>
      <c r="DF102" s="942"/>
      <c r="DG102" s="941" t="s">
        <v>578</v>
      </c>
      <c r="DH102" s="896"/>
      <c r="DI102" s="896"/>
      <c r="DJ102" s="896"/>
      <c r="DK102" s="942"/>
      <c r="DL102" s="941" t="s">
        <v>578</v>
      </c>
      <c r="DM102" s="896"/>
      <c r="DN102" s="896"/>
      <c r="DO102" s="896"/>
      <c r="DP102" s="942"/>
      <c r="DQ102" s="941" t="s">
        <v>578</v>
      </c>
      <c r="DR102" s="896"/>
      <c r="DS102" s="896"/>
      <c r="DT102" s="896"/>
      <c r="DU102" s="942"/>
      <c r="DV102" s="965"/>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431</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432</v>
      </c>
      <c r="AB109" s="944"/>
      <c r="AC109" s="944"/>
      <c r="AD109" s="944"/>
      <c r="AE109" s="945"/>
      <c r="AF109" s="943" t="s">
        <v>312</v>
      </c>
      <c r="AG109" s="944"/>
      <c r="AH109" s="944"/>
      <c r="AI109" s="944"/>
      <c r="AJ109" s="945"/>
      <c r="AK109" s="943" t="s">
        <v>311</v>
      </c>
      <c r="AL109" s="944"/>
      <c r="AM109" s="944"/>
      <c r="AN109" s="944"/>
      <c r="AO109" s="945"/>
      <c r="AP109" s="943" t="s">
        <v>433</v>
      </c>
      <c r="AQ109" s="944"/>
      <c r="AR109" s="944"/>
      <c r="AS109" s="944"/>
      <c r="AT109" s="946"/>
      <c r="AU109" s="963" t="s">
        <v>431</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432</v>
      </c>
      <c r="BR109" s="944"/>
      <c r="BS109" s="944"/>
      <c r="BT109" s="944"/>
      <c r="BU109" s="945"/>
      <c r="BV109" s="943" t="s">
        <v>312</v>
      </c>
      <c r="BW109" s="944"/>
      <c r="BX109" s="944"/>
      <c r="BY109" s="944"/>
      <c r="BZ109" s="945"/>
      <c r="CA109" s="943" t="s">
        <v>311</v>
      </c>
      <c r="CB109" s="944"/>
      <c r="CC109" s="944"/>
      <c r="CD109" s="944"/>
      <c r="CE109" s="945"/>
      <c r="CF109" s="964" t="s">
        <v>433</v>
      </c>
      <c r="CG109" s="964"/>
      <c r="CH109" s="964"/>
      <c r="CI109" s="964"/>
      <c r="CJ109" s="964"/>
      <c r="CK109" s="943" t="s">
        <v>434</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432</v>
      </c>
      <c r="DH109" s="944"/>
      <c r="DI109" s="944"/>
      <c r="DJ109" s="944"/>
      <c r="DK109" s="945"/>
      <c r="DL109" s="943" t="s">
        <v>312</v>
      </c>
      <c r="DM109" s="944"/>
      <c r="DN109" s="944"/>
      <c r="DO109" s="944"/>
      <c r="DP109" s="945"/>
      <c r="DQ109" s="943" t="s">
        <v>311</v>
      </c>
      <c r="DR109" s="944"/>
      <c r="DS109" s="944"/>
      <c r="DT109" s="944"/>
      <c r="DU109" s="945"/>
      <c r="DV109" s="943" t="s">
        <v>433</v>
      </c>
      <c r="DW109" s="944"/>
      <c r="DX109" s="944"/>
      <c r="DY109" s="944"/>
      <c r="DZ109" s="946"/>
    </row>
    <row r="110" spans="1:131" s="247" customFormat="1" ht="26.25" customHeight="1" x14ac:dyDescent="0.15">
      <c r="A110" s="947" t="s">
        <v>435</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379401</v>
      </c>
      <c r="AB110" s="951"/>
      <c r="AC110" s="951"/>
      <c r="AD110" s="951"/>
      <c r="AE110" s="952"/>
      <c r="AF110" s="953">
        <v>390783</v>
      </c>
      <c r="AG110" s="951"/>
      <c r="AH110" s="951"/>
      <c r="AI110" s="951"/>
      <c r="AJ110" s="952"/>
      <c r="AK110" s="953">
        <v>392936</v>
      </c>
      <c r="AL110" s="951"/>
      <c r="AM110" s="951"/>
      <c r="AN110" s="951"/>
      <c r="AO110" s="952"/>
      <c r="AP110" s="954">
        <v>18.100000000000001</v>
      </c>
      <c r="AQ110" s="955"/>
      <c r="AR110" s="955"/>
      <c r="AS110" s="955"/>
      <c r="AT110" s="956"/>
      <c r="AU110" s="957" t="s">
        <v>75</v>
      </c>
      <c r="AV110" s="958"/>
      <c r="AW110" s="958"/>
      <c r="AX110" s="958"/>
      <c r="AY110" s="958"/>
      <c r="AZ110" s="999" t="s">
        <v>436</v>
      </c>
      <c r="BA110" s="948"/>
      <c r="BB110" s="948"/>
      <c r="BC110" s="948"/>
      <c r="BD110" s="948"/>
      <c r="BE110" s="948"/>
      <c r="BF110" s="948"/>
      <c r="BG110" s="948"/>
      <c r="BH110" s="948"/>
      <c r="BI110" s="948"/>
      <c r="BJ110" s="948"/>
      <c r="BK110" s="948"/>
      <c r="BL110" s="948"/>
      <c r="BM110" s="948"/>
      <c r="BN110" s="948"/>
      <c r="BO110" s="948"/>
      <c r="BP110" s="949"/>
      <c r="BQ110" s="985">
        <v>3087511</v>
      </c>
      <c r="BR110" s="986"/>
      <c r="BS110" s="986"/>
      <c r="BT110" s="986"/>
      <c r="BU110" s="986"/>
      <c r="BV110" s="986">
        <v>3027217</v>
      </c>
      <c r="BW110" s="986"/>
      <c r="BX110" s="986"/>
      <c r="BY110" s="986"/>
      <c r="BZ110" s="986"/>
      <c r="CA110" s="986">
        <v>3051137</v>
      </c>
      <c r="CB110" s="986"/>
      <c r="CC110" s="986"/>
      <c r="CD110" s="986"/>
      <c r="CE110" s="986"/>
      <c r="CF110" s="1000">
        <v>140.80000000000001</v>
      </c>
      <c r="CG110" s="1001"/>
      <c r="CH110" s="1001"/>
      <c r="CI110" s="1001"/>
      <c r="CJ110" s="1001"/>
      <c r="CK110" s="1002" t="s">
        <v>437</v>
      </c>
      <c r="CL110" s="1003"/>
      <c r="CM110" s="982" t="s">
        <v>438</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v>39690</v>
      </c>
      <c r="DH110" s="986"/>
      <c r="DI110" s="986"/>
      <c r="DJ110" s="986"/>
      <c r="DK110" s="986"/>
      <c r="DL110" s="986">
        <v>34830</v>
      </c>
      <c r="DM110" s="986"/>
      <c r="DN110" s="986"/>
      <c r="DO110" s="986"/>
      <c r="DP110" s="986"/>
      <c r="DQ110" s="986">
        <v>30525</v>
      </c>
      <c r="DR110" s="986"/>
      <c r="DS110" s="986"/>
      <c r="DT110" s="986"/>
      <c r="DU110" s="986"/>
      <c r="DV110" s="987">
        <v>1.4</v>
      </c>
      <c r="DW110" s="987"/>
      <c r="DX110" s="987"/>
      <c r="DY110" s="987"/>
      <c r="DZ110" s="988"/>
    </row>
    <row r="111" spans="1:131" s="247" customFormat="1" ht="26.25" customHeight="1" x14ac:dyDescent="0.15">
      <c r="A111" s="989" t="s">
        <v>439</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440</v>
      </c>
      <c r="AB111" s="993"/>
      <c r="AC111" s="993"/>
      <c r="AD111" s="993"/>
      <c r="AE111" s="994"/>
      <c r="AF111" s="995" t="s">
        <v>176</v>
      </c>
      <c r="AG111" s="993"/>
      <c r="AH111" s="993"/>
      <c r="AI111" s="993"/>
      <c r="AJ111" s="994"/>
      <c r="AK111" s="995" t="s">
        <v>176</v>
      </c>
      <c r="AL111" s="993"/>
      <c r="AM111" s="993"/>
      <c r="AN111" s="993"/>
      <c r="AO111" s="994"/>
      <c r="AP111" s="996" t="s">
        <v>176</v>
      </c>
      <c r="AQ111" s="997"/>
      <c r="AR111" s="997"/>
      <c r="AS111" s="997"/>
      <c r="AT111" s="998"/>
      <c r="AU111" s="959"/>
      <c r="AV111" s="960"/>
      <c r="AW111" s="960"/>
      <c r="AX111" s="960"/>
      <c r="AY111" s="960"/>
      <c r="AZ111" s="1008" t="s">
        <v>441</v>
      </c>
      <c r="BA111" s="1009"/>
      <c r="BB111" s="1009"/>
      <c r="BC111" s="1009"/>
      <c r="BD111" s="1009"/>
      <c r="BE111" s="1009"/>
      <c r="BF111" s="1009"/>
      <c r="BG111" s="1009"/>
      <c r="BH111" s="1009"/>
      <c r="BI111" s="1009"/>
      <c r="BJ111" s="1009"/>
      <c r="BK111" s="1009"/>
      <c r="BL111" s="1009"/>
      <c r="BM111" s="1009"/>
      <c r="BN111" s="1009"/>
      <c r="BO111" s="1009"/>
      <c r="BP111" s="1010"/>
      <c r="BQ111" s="978">
        <v>122606</v>
      </c>
      <c r="BR111" s="979"/>
      <c r="BS111" s="979"/>
      <c r="BT111" s="979"/>
      <c r="BU111" s="979"/>
      <c r="BV111" s="979">
        <v>82819</v>
      </c>
      <c r="BW111" s="979"/>
      <c r="BX111" s="979"/>
      <c r="BY111" s="979"/>
      <c r="BZ111" s="979"/>
      <c r="CA111" s="979">
        <v>125900</v>
      </c>
      <c r="CB111" s="979"/>
      <c r="CC111" s="979"/>
      <c r="CD111" s="979"/>
      <c r="CE111" s="979"/>
      <c r="CF111" s="973">
        <v>5.8</v>
      </c>
      <c r="CG111" s="974"/>
      <c r="CH111" s="974"/>
      <c r="CI111" s="974"/>
      <c r="CJ111" s="974"/>
      <c r="CK111" s="1004"/>
      <c r="CL111" s="1005"/>
      <c r="CM111" s="975" t="s">
        <v>442</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176</v>
      </c>
      <c r="DH111" s="979"/>
      <c r="DI111" s="979"/>
      <c r="DJ111" s="979"/>
      <c r="DK111" s="979"/>
      <c r="DL111" s="979" t="s">
        <v>176</v>
      </c>
      <c r="DM111" s="979"/>
      <c r="DN111" s="979"/>
      <c r="DO111" s="979"/>
      <c r="DP111" s="979"/>
      <c r="DQ111" s="979" t="s">
        <v>176</v>
      </c>
      <c r="DR111" s="979"/>
      <c r="DS111" s="979"/>
      <c r="DT111" s="979"/>
      <c r="DU111" s="979"/>
      <c r="DV111" s="980" t="s">
        <v>176</v>
      </c>
      <c r="DW111" s="980"/>
      <c r="DX111" s="980"/>
      <c r="DY111" s="980"/>
      <c r="DZ111" s="981"/>
    </row>
    <row r="112" spans="1:131" s="247" customFormat="1" ht="26.25" customHeight="1" x14ac:dyDescent="0.15">
      <c r="A112" s="1011" t="s">
        <v>443</v>
      </c>
      <c r="B112" s="1012"/>
      <c r="C112" s="1009" t="s">
        <v>444</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440</v>
      </c>
      <c r="AB112" s="1018"/>
      <c r="AC112" s="1018"/>
      <c r="AD112" s="1018"/>
      <c r="AE112" s="1019"/>
      <c r="AF112" s="1020" t="s">
        <v>176</v>
      </c>
      <c r="AG112" s="1018"/>
      <c r="AH112" s="1018"/>
      <c r="AI112" s="1018"/>
      <c r="AJ112" s="1019"/>
      <c r="AK112" s="1020" t="s">
        <v>176</v>
      </c>
      <c r="AL112" s="1018"/>
      <c r="AM112" s="1018"/>
      <c r="AN112" s="1018"/>
      <c r="AO112" s="1019"/>
      <c r="AP112" s="1021" t="s">
        <v>176</v>
      </c>
      <c r="AQ112" s="1022"/>
      <c r="AR112" s="1022"/>
      <c r="AS112" s="1022"/>
      <c r="AT112" s="1023"/>
      <c r="AU112" s="959"/>
      <c r="AV112" s="960"/>
      <c r="AW112" s="960"/>
      <c r="AX112" s="960"/>
      <c r="AY112" s="960"/>
      <c r="AZ112" s="1008" t="s">
        <v>445</v>
      </c>
      <c r="BA112" s="1009"/>
      <c r="BB112" s="1009"/>
      <c r="BC112" s="1009"/>
      <c r="BD112" s="1009"/>
      <c r="BE112" s="1009"/>
      <c r="BF112" s="1009"/>
      <c r="BG112" s="1009"/>
      <c r="BH112" s="1009"/>
      <c r="BI112" s="1009"/>
      <c r="BJ112" s="1009"/>
      <c r="BK112" s="1009"/>
      <c r="BL112" s="1009"/>
      <c r="BM112" s="1009"/>
      <c r="BN112" s="1009"/>
      <c r="BO112" s="1009"/>
      <c r="BP112" s="1010"/>
      <c r="BQ112" s="978">
        <v>2326105</v>
      </c>
      <c r="BR112" s="979"/>
      <c r="BS112" s="979"/>
      <c r="BT112" s="979"/>
      <c r="BU112" s="979"/>
      <c r="BV112" s="979">
        <v>2186918</v>
      </c>
      <c r="BW112" s="979"/>
      <c r="BX112" s="979"/>
      <c r="BY112" s="979"/>
      <c r="BZ112" s="979"/>
      <c r="CA112" s="979">
        <v>1868822</v>
      </c>
      <c r="CB112" s="979"/>
      <c r="CC112" s="979"/>
      <c r="CD112" s="979"/>
      <c r="CE112" s="979"/>
      <c r="CF112" s="973">
        <v>86.2</v>
      </c>
      <c r="CG112" s="974"/>
      <c r="CH112" s="974"/>
      <c r="CI112" s="974"/>
      <c r="CJ112" s="974"/>
      <c r="CK112" s="1004"/>
      <c r="CL112" s="1005"/>
      <c r="CM112" s="975" t="s">
        <v>446</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v>5204</v>
      </c>
      <c r="DH112" s="979"/>
      <c r="DI112" s="979"/>
      <c r="DJ112" s="979"/>
      <c r="DK112" s="979"/>
      <c r="DL112" s="979">
        <v>2077</v>
      </c>
      <c r="DM112" s="979"/>
      <c r="DN112" s="979"/>
      <c r="DO112" s="979"/>
      <c r="DP112" s="979"/>
      <c r="DQ112" s="979">
        <v>74127</v>
      </c>
      <c r="DR112" s="979"/>
      <c r="DS112" s="979"/>
      <c r="DT112" s="979"/>
      <c r="DU112" s="979"/>
      <c r="DV112" s="980">
        <v>3.4</v>
      </c>
      <c r="DW112" s="980"/>
      <c r="DX112" s="980"/>
      <c r="DY112" s="980"/>
      <c r="DZ112" s="981"/>
    </row>
    <row r="113" spans="1:130" s="247" customFormat="1" ht="26.25" customHeight="1" x14ac:dyDescent="0.15">
      <c r="A113" s="1013"/>
      <c r="B113" s="1014"/>
      <c r="C113" s="1009" t="s">
        <v>447</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228417</v>
      </c>
      <c r="AB113" s="993"/>
      <c r="AC113" s="993"/>
      <c r="AD113" s="993"/>
      <c r="AE113" s="994"/>
      <c r="AF113" s="995">
        <v>238703</v>
      </c>
      <c r="AG113" s="993"/>
      <c r="AH113" s="993"/>
      <c r="AI113" s="993"/>
      <c r="AJ113" s="994"/>
      <c r="AK113" s="995">
        <v>186989</v>
      </c>
      <c r="AL113" s="993"/>
      <c r="AM113" s="993"/>
      <c r="AN113" s="993"/>
      <c r="AO113" s="994"/>
      <c r="AP113" s="996">
        <v>8.6</v>
      </c>
      <c r="AQ113" s="997"/>
      <c r="AR113" s="997"/>
      <c r="AS113" s="997"/>
      <c r="AT113" s="998"/>
      <c r="AU113" s="959"/>
      <c r="AV113" s="960"/>
      <c r="AW113" s="960"/>
      <c r="AX113" s="960"/>
      <c r="AY113" s="960"/>
      <c r="AZ113" s="1008" t="s">
        <v>448</v>
      </c>
      <c r="BA113" s="1009"/>
      <c r="BB113" s="1009"/>
      <c r="BC113" s="1009"/>
      <c r="BD113" s="1009"/>
      <c r="BE113" s="1009"/>
      <c r="BF113" s="1009"/>
      <c r="BG113" s="1009"/>
      <c r="BH113" s="1009"/>
      <c r="BI113" s="1009"/>
      <c r="BJ113" s="1009"/>
      <c r="BK113" s="1009"/>
      <c r="BL113" s="1009"/>
      <c r="BM113" s="1009"/>
      <c r="BN113" s="1009"/>
      <c r="BO113" s="1009"/>
      <c r="BP113" s="1010"/>
      <c r="BQ113" s="978">
        <v>228552</v>
      </c>
      <c r="BR113" s="979"/>
      <c r="BS113" s="979"/>
      <c r="BT113" s="979"/>
      <c r="BU113" s="979"/>
      <c r="BV113" s="979">
        <v>205712</v>
      </c>
      <c r="BW113" s="979"/>
      <c r="BX113" s="979"/>
      <c r="BY113" s="979"/>
      <c r="BZ113" s="979"/>
      <c r="CA113" s="979">
        <v>189186</v>
      </c>
      <c r="CB113" s="979"/>
      <c r="CC113" s="979"/>
      <c r="CD113" s="979"/>
      <c r="CE113" s="979"/>
      <c r="CF113" s="973">
        <v>8.6999999999999993</v>
      </c>
      <c r="CG113" s="974"/>
      <c r="CH113" s="974"/>
      <c r="CI113" s="974"/>
      <c r="CJ113" s="974"/>
      <c r="CK113" s="1004"/>
      <c r="CL113" s="1005"/>
      <c r="CM113" s="975" t="s">
        <v>449</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176</v>
      </c>
      <c r="DH113" s="1018"/>
      <c r="DI113" s="1018"/>
      <c r="DJ113" s="1018"/>
      <c r="DK113" s="1019"/>
      <c r="DL113" s="1020" t="s">
        <v>176</v>
      </c>
      <c r="DM113" s="1018"/>
      <c r="DN113" s="1018"/>
      <c r="DO113" s="1018"/>
      <c r="DP113" s="1019"/>
      <c r="DQ113" s="1020" t="s">
        <v>176</v>
      </c>
      <c r="DR113" s="1018"/>
      <c r="DS113" s="1018"/>
      <c r="DT113" s="1018"/>
      <c r="DU113" s="1019"/>
      <c r="DV113" s="1021" t="s">
        <v>176</v>
      </c>
      <c r="DW113" s="1022"/>
      <c r="DX113" s="1022"/>
      <c r="DY113" s="1022"/>
      <c r="DZ113" s="1023"/>
    </row>
    <row r="114" spans="1:130" s="247" customFormat="1" ht="26.25" customHeight="1" x14ac:dyDescent="0.15">
      <c r="A114" s="1013"/>
      <c r="B114" s="1014"/>
      <c r="C114" s="1009" t="s">
        <v>450</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35599</v>
      </c>
      <c r="AB114" s="1018"/>
      <c r="AC114" s="1018"/>
      <c r="AD114" s="1018"/>
      <c r="AE114" s="1019"/>
      <c r="AF114" s="1020">
        <v>37615</v>
      </c>
      <c r="AG114" s="1018"/>
      <c r="AH114" s="1018"/>
      <c r="AI114" s="1018"/>
      <c r="AJ114" s="1019"/>
      <c r="AK114" s="1020">
        <v>34133</v>
      </c>
      <c r="AL114" s="1018"/>
      <c r="AM114" s="1018"/>
      <c r="AN114" s="1018"/>
      <c r="AO114" s="1019"/>
      <c r="AP114" s="1021">
        <v>1.6</v>
      </c>
      <c r="AQ114" s="1022"/>
      <c r="AR114" s="1022"/>
      <c r="AS114" s="1022"/>
      <c r="AT114" s="1023"/>
      <c r="AU114" s="959"/>
      <c r="AV114" s="960"/>
      <c r="AW114" s="960"/>
      <c r="AX114" s="960"/>
      <c r="AY114" s="960"/>
      <c r="AZ114" s="1008" t="s">
        <v>451</v>
      </c>
      <c r="BA114" s="1009"/>
      <c r="BB114" s="1009"/>
      <c r="BC114" s="1009"/>
      <c r="BD114" s="1009"/>
      <c r="BE114" s="1009"/>
      <c r="BF114" s="1009"/>
      <c r="BG114" s="1009"/>
      <c r="BH114" s="1009"/>
      <c r="BI114" s="1009"/>
      <c r="BJ114" s="1009"/>
      <c r="BK114" s="1009"/>
      <c r="BL114" s="1009"/>
      <c r="BM114" s="1009"/>
      <c r="BN114" s="1009"/>
      <c r="BO114" s="1009"/>
      <c r="BP114" s="1010"/>
      <c r="BQ114" s="978">
        <v>698504</v>
      </c>
      <c r="BR114" s="979"/>
      <c r="BS114" s="979"/>
      <c r="BT114" s="979"/>
      <c r="BU114" s="979"/>
      <c r="BV114" s="979">
        <v>766841</v>
      </c>
      <c r="BW114" s="979"/>
      <c r="BX114" s="979"/>
      <c r="BY114" s="979"/>
      <c r="BZ114" s="979"/>
      <c r="CA114" s="979">
        <v>735340</v>
      </c>
      <c r="CB114" s="979"/>
      <c r="CC114" s="979"/>
      <c r="CD114" s="979"/>
      <c r="CE114" s="979"/>
      <c r="CF114" s="973">
        <v>33.9</v>
      </c>
      <c r="CG114" s="974"/>
      <c r="CH114" s="974"/>
      <c r="CI114" s="974"/>
      <c r="CJ114" s="974"/>
      <c r="CK114" s="1004"/>
      <c r="CL114" s="1005"/>
      <c r="CM114" s="975" t="s">
        <v>452</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176</v>
      </c>
      <c r="DH114" s="1018"/>
      <c r="DI114" s="1018"/>
      <c r="DJ114" s="1018"/>
      <c r="DK114" s="1019"/>
      <c r="DL114" s="1020" t="s">
        <v>440</v>
      </c>
      <c r="DM114" s="1018"/>
      <c r="DN114" s="1018"/>
      <c r="DO114" s="1018"/>
      <c r="DP114" s="1019"/>
      <c r="DQ114" s="1020" t="s">
        <v>440</v>
      </c>
      <c r="DR114" s="1018"/>
      <c r="DS114" s="1018"/>
      <c r="DT114" s="1018"/>
      <c r="DU114" s="1019"/>
      <c r="DV114" s="1021" t="s">
        <v>176</v>
      </c>
      <c r="DW114" s="1022"/>
      <c r="DX114" s="1022"/>
      <c r="DY114" s="1022"/>
      <c r="DZ114" s="1023"/>
    </row>
    <row r="115" spans="1:130" s="247" customFormat="1" ht="26.25" customHeight="1" x14ac:dyDescent="0.15">
      <c r="A115" s="1013"/>
      <c r="B115" s="1014"/>
      <c r="C115" s="1009" t="s">
        <v>453</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40240</v>
      </c>
      <c r="AB115" s="993"/>
      <c r="AC115" s="993"/>
      <c r="AD115" s="993"/>
      <c r="AE115" s="994"/>
      <c r="AF115" s="995">
        <v>39768</v>
      </c>
      <c r="AG115" s="993"/>
      <c r="AH115" s="993"/>
      <c r="AI115" s="993"/>
      <c r="AJ115" s="994"/>
      <c r="AK115" s="995">
        <v>32114</v>
      </c>
      <c r="AL115" s="993"/>
      <c r="AM115" s="993"/>
      <c r="AN115" s="993"/>
      <c r="AO115" s="994"/>
      <c r="AP115" s="996">
        <v>1.5</v>
      </c>
      <c r="AQ115" s="997"/>
      <c r="AR115" s="997"/>
      <c r="AS115" s="997"/>
      <c r="AT115" s="998"/>
      <c r="AU115" s="959"/>
      <c r="AV115" s="960"/>
      <c r="AW115" s="960"/>
      <c r="AX115" s="960"/>
      <c r="AY115" s="960"/>
      <c r="AZ115" s="1008" t="s">
        <v>454</v>
      </c>
      <c r="BA115" s="1009"/>
      <c r="BB115" s="1009"/>
      <c r="BC115" s="1009"/>
      <c r="BD115" s="1009"/>
      <c r="BE115" s="1009"/>
      <c r="BF115" s="1009"/>
      <c r="BG115" s="1009"/>
      <c r="BH115" s="1009"/>
      <c r="BI115" s="1009"/>
      <c r="BJ115" s="1009"/>
      <c r="BK115" s="1009"/>
      <c r="BL115" s="1009"/>
      <c r="BM115" s="1009"/>
      <c r="BN115" s="1009"/>
      <c r="BO115" s="1009"/>
      <c r="BP115" s="1010"/>
      <c r="BQ115" s="978" t="s">
        <v>176</v>
      </c>
      <c r="BR115" s="979"/>
      <c r="BS115" s="979"/>
      <c r="BT115" s="979"/>
      <c r="BU115" s="979"/>
      <c r="BV115" s="979" t="s">
        <v>176</v>
      </c>
      <c r="BW115" s="979"/>
      <c r="BX115" s="979"/>
      <c r="BY115" s="979"/>
      <c r="BZ115" s="979"/>
      <c r="CA115" s="979" t="s">
        <v>176</v>
      </c>
      <c r="CB115" s="979"/>
      <c r="CC115" s="979"/>
      <c r="CD115" s="979"/>
      <c r="CE115" s="979"/>
      <c r="CF115" s="973" t="s">
        <v>176</v>
      </c>
      <c r="CG115" s="974"/>
      <c r="CH115" s="974"/>
      <c r="CI115" s="974"/>
      <c r="CJ115" s="974"/>
      <c r="CK115" s="1004"/>
      <c r="CL115" s="1005"/>
      <c r="CM115" s="1008" t="s">
        <v>455</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v>35373</v>
      </c>
      <c r="DH115" s="1018"/>
      <c r="DI115" s="1018"/>
      <c r="DJ115" s="1018"/>
      <c r="DK115" s="1019"/>
      <c r="DL115" s="1020">
        <v>17859</v>
      </c>
      <c r="DM115" s="1018"/>
      <c r="DN115" s="1018"/>
      <c r="DO115" s="1018"/>
      <c r="DP115" s="1019"/>
      <c r="DQ115" s="1020" t="s">
        <v>176</v>
      </c>
      <c r="DR115" s="1018"/>
      <c r="DS115" s="1018"/>
      <c r="DT115" s="1018"/>
      <c r="DU115" s="1019"/>
      <c r="DV115" s="1021" t="s">
        <v>176</v>
      </c>
      <c r="DW115" s="1022"/>
      <c r="DX115" s="1022"/>
      <c r="DY115" s="1022"/>
      <c r="DZ115" s="1023"/>
    </row>
    <row r="116" spans="1:130" s="247" customFormat="1" ht="26.25" customHeight="1" x14ac:dyDescent="0.15">
      <c r="A116" s="1015"/>
      <c r="B116" s="1016"/>
      <c r="C116" s="1024" t="s">
        <v>456</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440</v>
      </c>
      <c r="AB116" s="1018"/>
      <c r="AC116" s="1018"/>
      <c r="AD116" s="1018"/>
      <c r="AE116" s="1019"/>
      <c r="AF116" s="1020" t="s">
        <v>176</v>
      </c>
      <c r="AG116" s="1018"/>
      <c r="AH116" s="1018"/>
      <c r="AI116" s="1018"/>
      <c r="AJ116" s="1019"/>
      <c r="AK116" s="1020" t="s">
        <v>176</v>
      </c>
      <c r="AL116" s="1018"/>
      <c r="AM116" s="1018"/>
      <c r="AN116" s="1018"/>
      <c r="AO116" s="1019"/>
      <c r="AP116" s="1021" t="s">
        <v>176</v>
      </c>
      <c r="AQ116" s="1022"/>
      <c r="AR116" s="1022"/>
      <c r="AS116" s="1022"/>
      <c r="AT116" s="1023"/>
      <c r="AU116" s="959"/>
      <c r="AV116" s="960"/>
      <c r="AW116" s="960"/>
      <c r="AX116" s="960"/>
      <c r="AY116" s="960"/>
      <c r="AZ116" s="1026" t="s">
        <v>457</v>
      </c>
      <c r="BA116" s="1027"/>
      <c r="BB116" s="1027"/>
      <c r="BC116" s="1027"/>
      <c r="BD116" s="1027"/>
      <c r="BE116" s="1027"/>
      <c r="BF116" s="1027"/>
      <c r="BG116" s="1027"/>
      <c r="BH116" s="1027"/>
      <c r="BI116" s="1027"/>
      <c r="BJ116" s="1027"/>
      <c r="BK116" s="1027"/>
      <c r="BL116" s="1027"/>
      <c r="BM116" s="1027"/>
      <c r="BN116" s="1027"/>
      <c r="BO116" s="1027"/>
      <c r="BP116" s="1028"/>
      <c r="BQ116" s="978" t="s">
        <v>176</v>
      </c>
      <c r="BR116" s="979"/>
      <c r="BS116" s="979"/>
      <c r="BT116" s="979"/>
      <c r="BU116" s="979"/>
      <c r="BV116" s="979" t="s">
        <v>176</v>
      </c>
      <c r="BW116" s="979"/>
      <c r="BX116" s="979"/>
      <c r="BY116" s="979"/>
      <c r="BZ116" s="979"/>
      <c r="CA116" s="979" t="s">
        <v>176</v>
      </c>
      <c r="CB116" s="979"/>
      <c r="CC116" s="979"/>
      <c r="CD116" s="979"/>
      <c r="CE116" s="979"/>
      <c r="CF116" s="973" t="s">
        <v>176</v>
      </c>
      <c r="CG116" s="974"/>
      <c r="CH116" s="974"/>
      <c r="CI116" s="974"/>
      <c r="CJ116" s="974"/>
      <c r="CK116" s="1004"/>
      <c r="CL116" s="1005"/>
      <c r="CM116" s="975" t="s">
        <v>458</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v>39132</v>
      </c>
      <c r="DH116" s="1018"/>
      <c r="DI116" s="1018"/>
      <c r="DJ116" s="1018"/>
      <c r="DK116" s="1019"/>
      <c r="DL116" s="1020">
        <v>25414</v>
      </c>
      <c r="DM116" s="1018"/>
      <c r="DN116" s="1018"/>
      <c r="DO116" s="1018"/>
      <c r="DP116" s="1019"/>
      <c r="DQ116" s="1020">
        <v>17603</v>
      </c>
      <c r="DR116" s="1018"/>
      <c r="DS116" s="1018"/>
      <c r="DT116" s="1018"/>
      <c r="DU116" s="1019"/>
      <c r="DV116" s="1021">
        <v>0.8</v>
      </c>
      <c r="DW116" s="1022"/>
      <c r="DX116" s="1022"/>
      <c r="DY116" s="1022"/>
      <c r="DZ116" s="1023"/>
    </row>
    <row r="117" spans="1:130" s="247" customFormat="1" ht="26.25" customHeight="1" x14ac:dyDescent="0.15">
      <c r="A117" s="963" t="s">
        <v>189</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459</v>
      </c>
      <c r="Z117" s="945"/>
      <c r="AA117" s="1035">
        <v>683657</v>
      </c>
      <c r="AB117" s="1036"/>
      <c r="AC117" s="1036"/>
      <c r="AD117" s="1036"/>
      <c r="AE117" s="1037"/>
      <c r="AF117" s="1038">
        <v>706869</v>
      </c>
      <c r="AG117" s="1036"/>
      <c r="AH117" s="1036"/>
      <c r="AI117" s="1036"/>
      <c r="AJ117" s="1037"/>
      <c r="AK117" s="1038">
        <v>646172</v>
      </c>
      <c r="AL117" s="1036"/>
      <c r="AM117" s="1036"/>
      <c r="AN117" s="1036"/>
      <c r="AO117" s="1037"/>
      <c r="AP117" s="1039"/>
      <c r="AQ117" s="1040"/>
      <c r="AR117" s="1040"/>
      <c r="AS117" s="1040"/>
      <c r="AT117" s="1041"/>
      <c r="AU117" s="959"/>
      <c r="AV117" s="960"/>
      <c r="AW117" s="960"/>
      <c r="AX117" s="960"/>
      <c r="AY117" s="960"/>
      <c r="AZ117" s="1026" t="s">
        <v>460</v>
      </c>
      <c r="BA117" s="1027"/>
      <c r="BB117" s="1027"/>
      <c r="BC117" s="1027"/>
      <c r="BD117" s="1027"/>
      <c r="BE117" s="1027"/>
      <c r="BF117" s="1027"/>
      <c r="BG117" s="1027"/>
      <c r="BH117" s="1027"/>
      <c r="BI117" s="1027"/>
      <c r="BJ117" s="1027"/>
      <c r="BK117" s="1027"/>
      <c r="BL117" s="1027"/>
      <c r="BM117" s="1027"/>
      <c r="BN117" s="1027"/>
      <c r="BO117" s="1027"/>
      <c r="BP117" s="1028"/>
      <c r="BQ117" s="978" t="s">
        <v>176</v>
      </c>
      <c r="BR117" s="979"/>
      <c r="BS117" s="979"/>
      <c r="BT117" s="979"/>
      <c r="BU117" s="979"/>
      <c r="BV117" s="979" t="s">
        <v>176</v>
      </c>
      <c r="BW117" s="979"/>
      <c r="BX117" s="979"/>
      <c r="BY117" s="979"/>
      <c r="BZ117" s="979"/>
      <c r="CA117" s="979" t="s">
        <v>176</v>
      </c>
      <c r="CB117" s="979"/>
      <c r="CC117" s="979"/>
      <c r="CD117" s="979"/>
      <c r="CE117" s="979"/>
      <c r="CF117" s="973" t="s">
        <v>176</v>
      </c>
      <c r="CG117" s="974"/>
      <c r="CH117" s="974"/>
      <c r="CI117" s="974"/>
      <c r="CJ117" s="974"/>
      <c r="CK117" s="1004"/>
      <c r="CL117" s="1005"/>
      <c r="CM117" s="975" t="s">
        <v>461</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176</v>
      </c>
      <c r="DH117" s="1018"/>
      <c r="DI117" s="1018"/>
      <c r="DJ117" s="1018"/>
      <c r="DK117" s="1019"/>
      <c r="DL117" s="1020" t="s">
        <v>176</v>
      </c>
      <c r="DM117" s="1018"/>
      <c r="DN117" s="1018"/>
      <c r="DO117" s="1018"/>
      <c r="DP117" s="1019"/>
      <c r="DQ117" s="1020" t="s">
        <v>176</v>
      </c>
      <c r="DR117" s="1018"/>
      <c r="DS117" s="1018"/>
      <c r="DT117" s="1018"/>
      <c r="DU117" s="1019"/>
      <c r="DV117" s="1021" t="s">
        <v>176</v>
      </c>
      <c r="DW117" s="1022"/>
      <c r="DX117" s="1022"/>
      <c r="DY117" s="1022"/>
      <c r="DZ117" s="1023"/>
    </row>
    <row r="118" spans="1:130" s="247" customFormat="1" ht="26.25" customHeight="1" x14ac:dyDescent="0.15">
      <c r="A118" s="963" t="s">
        <v>434</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432</v>
      </c>
      <c r="AB118" s="944"/>
      <c r="AC118" s="944"/>
      <c r="AD118" s="944"/>
      <c r="AE118" s="945"/>
      <c r="AF118" s="943" t="s">
        <v>312</v>
      </c>
      <c r="AG118" s="944"/>
      <c r="AH118" s="944"/>
      <c r="AI118" s="944"/>
      <c r="AJ118" s="945"/>
      <c r="AK118" s="943" t="s">
        <v>311</v>
      </c>
      <c r="AL118" s="944"/>
      <c r="AM118" s="944"/>
      <c r="AN118" s="944"/>
      <c r="AO118" s="945"/>
      <c r="AP118" s="1030" t="s">
        <v>433</v>
      </c>
      <c r="AQ118" s="1031"/>
      <c r="AR118" s="1031"/>
      <c r="AS118" s="1031"/>
      <c r="AT118" s="1032"/>
      <c r="AU118" s="959"/>
      <c r="AV118" s="960"/>
      <c r="AW118" s="960"/>
      <c r="AX118" s="960"/>
      <c r="AY118" s="960"/>
      <c r="AZ118" s="1033" t="s">
        <v>462</v>
      </c>
      <c r="BA118" s="1024"/>
      <c r="BB118" s="1024"/>
      <c r="BC118" s="1024"/>
      <c r="BD118" s="1024"/>
      <c r="BE118" s="1024"/>
      <c r="BF118" s="1024"/>
      <c r="BG118" s="1024"/>
      <c r="BH118" s="1024"/>
      <c r="BI118" s="1024"/>
      <c r="BJ118" s="1024"/>
      <c r="BK118" s="1024"/>
      <c r="BL118" s="1024"/>
      <c r="BM118" s="1024"/>
      <c r="BN118" s="1024"/>
      <c r="BO118" s="1024"/>
      <c r="BP118" s="1025"/>
      <c r="BQ118" s="1056" t="s">
        <v>176</v>
      </c>
      <c r="BR118" s="1057"/>
      <c r="BS118" s="1057"/>
      <c r="BT118" s="1057"/>
      <c r="BU118" s="1057"/>
      <c r="BV118" s="1057" t="s">
        <v>440</v>
      </c>
      <c r="BW118" s="1057"/>
      <c r="BX118" s="1057"/>
      <c r="BY118" s="1057"/>
      <c r="BZ118" s="1057"/>
      <c r="CA118" s="1057" t="s">
        <v>176</v>
      </c>
      <c r="CB118" s="1057"/>
      <c r="CC118" s="1057"/>
      <c r="CD118" s="1057"/>
      <c r="CE118" s="1057"/>
      <c r="CF118" s="973" t="s">
        <v>176</v>
      </c>
      <c r="CG118" s="974"/>
      <c r="CH118" s="974"/>
      <c r="CI118" s="974"/>
      <c r="CJ118" s="974"/>
      <c r="CK118" s="1004"/>
      <c r="CL118" s="1005"/>
      <c r="CM118" s="975" t="s">
        <v>463</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176</v>
      </c>
      <c r="DH118" s="1018"/>
      <c r="DI118" s="1018"/>
      <c r="DJ118" s="1018"/>
      <c r="DK118" s="1019"/>
      <c r="DL118" s="1020" t="s">
        <v>176</v>
      </c>
      <c r="DM118" s="1018"/>
      <c r="DN118" s="1018"/>
      <c r="DO118" s="1018"/>
      <c r="DP118" s="1019"/>
      <c r="DQ118" s="1020" t="s">
        <v>176</v>
      </c>
      <c r="DR118" s="1018"/>
      <c r="DS118" s="1018"/>
      <c r="DT118" s="1018"/>
      <c r="DU118" s="1019"/>
      <c r="DV118" s="1021" t="s">
        <v>176</v>
      </c>
      <c r="DW118" s="1022"/>
      <c r="DX118" s="1022"/>
      <c r="DY118" s="1022"/>
      <c r="DZ118" s="1023"/>
    </row>
    <row r="119" spans="1:130" s="247" customFormat="1" ht="26.25" customHeight="1" x14ac:dyDescent="0.15">
      <c r="A119" s="1118" t="s">
        <v>437</v>
      </c>
      <c r="B119" s="1003"/>
      <c r="C119" s="982" t="s">
        <v>438</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176</v>
      </c>
      <c r="AB119" s="951"/>
      <c r="AC119" s="951"/>
      <c r="AD119" s="951"/>
      <c r="AE119" s="952"/>
      <c r="AF119" s="953" t="s">
        <v>176</v>
      </c>
      <c r="AG119" s="951"/>
      <c r="AH119" s="951"/>
      <c r="AI119" s="951"/>
      <c r="AJ119" s="952"/>
      <c r="AK119" s="953" t="s">
        <v>176</v>
      </c>
      <c r="AL119" s="951"/>
      <c r="AM119" s="951"/>
      <c r="AN119" s="951"/>
      <c r="AO119" s="952"/>
      <c r="AP119" s="954" t="s">
        <v>176</v>
      </c>
      <c r="AQ119" s="955"/>
      <c r="AR119" s="955"/>
      <c r="AS119" s="955"/>
      <c r="AT119" s="956"/>
      <c r="AU119" s="961"/>
      <c r="AV119" s="962"/>
      <c r="AW119" s="962"/>
      <c r="AX119" s="962"/>
      <c r="AY119" s="962"/>
      <c r="AZ119" s="278" t="s">
        <v>189</v>
      </c>
      <c r="BA119" s="278"/>
      <c r="BB119" s="278"/>
      <c r="BC119" s="278"/>
      <c r="BD119" s="278"/>
      <c r="BE119" s="278"/>
      <c r="BF119" s="278"/>
      <c r="BG119" s="278"/>
      <c r="BH119" s="278"/>
      <c r="BI119" s="278"/>
      <c r="BJ119" s="278"/>
      <c r="BK119" s="278"/>
      <c r="BL119" s="278"/>
      <c r="BM119" s="278"/>
      <c r="BN119" s="278"/>
      <c r="BO119" s="1034" t="s">
        <v>464</v>
      </c>
      <c r="BP119" s="1065"/>
      <c r="BQ119" s="1056">
        <v>6463278</v>
      </c>
      <c r="BR119" s="1057"/>
      <c r="BS119" s="1057"/>
      <c r="BT119" s="1057"/>
      <c r="BU119" s="1057"/>
      <c r="BV119" s="1057">
        <v>6269507</v>
      </c>
      <c r="BW119" s="1057"/>
      <c r="BX119" s="1057"/>
      <c r="BY119" s="1057"/>
      <c r="BZ119" s="1057"/>
      <c r="CA119" s="1057">
        <v>5970385</v>
      </c>
      <c r="CB119" s="1057"/>
      <c r="CC119" s="1057"/>
      <c r="CD119" s="1057"/>
      <c r="CE119" s="1057"/>
      <c r="CF119" s="1058"/>
      <c r="CG119" s="1059"/>
      <c r="CH119" s="1059"/>
      <c r="CI119" s="1059"/>
      <c r="CJ119" s="1060"/>
      <c r="CK119" s="1006"/>
      <c r="CL119" s="1007"/>
      <c r="CM119" s="1061" t="s">
        <v>465</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3207</v>
      </c>
      <c r="DH119" s="1043"/>
      <c r="DI119" s="1043"/>
      <c r="DJ119" s="1043"/>
      <c r="DK119" s="1044"/>
      <c r="DL119" s="1042">
        <v>2639</v>
      </c>
      <c r="DM119" s="1043"/>
      <c r="DN119" s="1043"/>
      <c r="DO119" s="1043"/>
      <c r="DP119" s="1044"/>
      <c r="DQ119" s="1042">
        <v>3645</v>
      </c>
      <c r="DR119" s="1043"/>
      <c r="DS119" s="1043"/>
      <c r="DT119" s="1043"/>
      <c r="DU119" s="1044"/>
      <c r="DV119" s="1045">
        <v>0.2</v>
      </c>
      <c r="DW119" s="1046"/>
      <c r="DX119" s="1046"/>
      <c r="DY119" s="1046"/>
      <c r="DZ119" s="1047"/>
    </row>
    <row r="120" spans="1:130" s="247" customFormat="1" ht="26.25" customHeight="1" x14ac:dyDescent="0.15">
      <c r="A120" s="1119"/>
      <c r="B120" s="1005"/>
      <c r="C120" s="975" t="s">
        <v>442</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176</v>
      </c>
      <c r="AB120" s="1018"/>
      <c r="AC120" s="1018"/>
      <c r="AD120" s="1018"/>
      <c r="AE120" s="1019"/>
      <c r="AF120" s="1020" t="s">
        <v>176</v>
      </c>
      <c r="AG120" s="1018"/>
      <c r="AH120" s="1018"/>
      <c r="AI120" s="1018"/>
      <c r="AJ120" s="1019"/>
      <c r="AK120" s="1020" t="s">
        <v>176</v>
      </c>
      <c r="AL120" s="1018"/>
      <c r="AM120" s="1018"/>
      <c r="AN120" s="1018"/>
      <c r="AO120" s="1019"/>
      <c r="AP120" s="1021" t="s">
        <v>440</v>
      </c>
      <c r="AQ120" s="1022"/>
      <c r="AR120" s="1022"/>
      <c r="AS120" s="1022"/>
      <c r="AT120" s="1023"/>
      <c r="AU120" s="1048" t="s">
        <v>466</v>
      </c>
      <c r="AV120" s="1049"/>
      <c r="AW120" s="1049"/>
      <c r="AX120" s="1049"/>
      <c r="AY120" s="1050"/>
      <c r="AZ120" s="999" t="s">
        <v>467</v>
      </c>
      <c r="BA120" s="948"/>
      <c r="BB120" s="948"/>
      <c r="BC120" s="948"/>
      <c r="BD120" s="948"/>
      <c r="BE120" s="948"/>
      <c r="BF120" s="948"/>
      <c r="BG120" s="948"/>
      <c r="BH120" s="948"/>
      <c r="BI120" s="948"/>
      <c r="BJ120" s="948"/>
      <c r="BK120" s="948"/>
      <c r="BL120" s="948"/>
      <c r="BM120" s="948"/>
      <c r="BN120" s="948"/>
      <c r="BO120" s="948"/>
      <c r="BP120" s="949"/>
      <c r="BQ120" s="985">
        <v>398148</v>
      </c>
      <c r="BR120" s="986"/>
      <c r="BS120" s="986"/>
      <c r="BT120" s="986"/>
      <c r="BU120" s="986"/>
      <c r="BV120" s="986">
        <v>482840</v>
      </c>
      <c r="BW120" s="986"/>
      <c r="BX120" s="986"/>
      <c r="BY120" s="986"/>
      <c r="BZ120" s="986"/>
      <c r="CA120" s="986">
        <v>449233</v>
      </c>
      <c r="CB120" s="986"/>
      <c r="CC120" s="986"/>
      <c r="CD120" s="986"/>
      <c r="CE120" s="986"/>
      <c r="CF120" s="1000">
        <v>20.7</v>
      </c>
      <c r="CG120" s="1001"/>
      <c r="CH120" s="1001"/>
      <c r="CI120" s="1001"/>
      <c r="CJ120" s="1001"/>
      <c r="CK120" s="1066" t="s">
        <v>468</v>
      </c>
      <c r="CL120" s="1067"/>
      <c r="CM120" s="1067"/>
      <c r="CN120" s="1067"/>
      <c r="CO120" s="1068"/>
      <c r="CP120" s="1074" t="s">
        <v>410</v>
      </c>
      <c r="CQ120" s="1075"/>
      <c r="CR120" s="1075"/>
      <c r="CS120" s="1075"/>
      <c r="CT120" s="1075"/>
      <c r="CU120" s="1075"/>
      <c r="CV120" s="1075"/>
      <c r="CW120" s="1075"/>
      <c r="CX120" s="1075"/>
      <c r="CY120" s="1075"/>
      <c r="CZ120" s="1075"/>
      <c r="DA120" s="1075"/>
      <c r="DB120" s="1075"/>
      <c r="DC120" s="1075"/>
      <c r="DD120" s="1075"/>
      <c r="DE120" s="1075"/>
      <c r="DF120" s="1076"/>
      <c r="DG120" s="985">
        <v>2326105</v>
      </c>
      <c r="DH120" s="986"/>
      <c r="DI120" s="986"/>
      <c r="DJ120" s="986"/>
      <c r="DK120" s="986"/>
      <c r="DL120" s="986">
        <v>2186918</v>
      </c>
      <c r="DM120" s="986"/>
      <c r="DN120" s="986"/>
      <c r="DO120" s="986"/>
      <c r="DP120" s="986"/>
      <c r="DQ120" s="986">
        <v>1868822</v>
      </c>
      <c r="DR120" s="986"/>
      <c r="DS120" s="986"/>
      <c r="DT120" s="986"/>
      <c r="DU120" s="986"/>
      <c r="DV120" s="987">
        <v>86.2</v>
      </c>
      <c r="DW120" s="987"/>
      <c r="DX120" s="987"/>
      <c r="DY120" s="987"/>
      <c r="DZ120" s="988"/>
    </row>
    <row r="121" spans="1:130" s="247" customFormat="1" ht="26.25" customHeight="1" x14ac:dyDescent="0.15">
      <c r="A121" s="1119"/>
      <c r="B121" s="1005"/>
      <c r="C121" s="1026" t="s">
        <v>469</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v>3128</v>
      </c>
      <c r="AB121" s="1018"/>
      <c r="AC121" s="1018"/>
      <c r="AD121" s="1018"/>
      <c r="AE121" s="1019"/>
      <c r="AF121" s="1020">
        <v>3128</v>
      </c>
      <c r="AG121" s="1018"/>
      <c r="AH121" s="1018"/>
      <c r="AI121" s="1018"/>
      <c r="AJ121" s="1019"/>
      <c r="AK121" s="1020">
        <v>1039</v>
      </c>
      <c r="AL121" s="1018"/>
      <c r="AM121" s="1018"/>
      <c r="AN121" s="1018"/>
      <c r="AO121" s="1019"/>
      <c r="AP121" s="1021">
        <v>0</v>
      </c>
      <c r="AQ121" s="1022"/>
      <c r="AR121" s="1022"/>
      <c r="AS121" s="1022"/>
      <c r="AT121" s="1023"/>
      <c r="AU121" s="1051"/>
      <c r="AV121" s="1052"/>
      <c r="AW121" s="1052"/>
      <c r="AX121" s="1052"/>
      <c r="AY121" s="1053"/>
      <c r="AZ121" s="1008" t="s">
        <v>470</v>
      </c>
      <c r="BA121" s="1009"/>
      <c r="BB121" s="1009"/>
      <c r="BC121" s="1009"/>
      <c r="BD121" s="1009"/>
      <c r="BE121" s="1009"/>
      <c r="BF121" s="1009"/>
      <c r="BG121" s="1009"/>
      <c r="BH121" s="1009"/>
      <c r="BI121" s="1009"/>
      <c r="BJ121" s="1009"/>
      <c r="BK121" s="1009"/>
      <c r="BL121" s="1009"/>
      <c r="BM121" s="1009"/>
      <c r="BN121" s="1009"/>
      <c r="BO121" s="1009"/>
      <c r="BP121" s="1010"/>
      <c r="BQ121" s="978" t="s">
        <v>176</v>
      </c>
      <c r="BR121" s="979"/>
      <c r="BS121" s="979"/>
      <c r="BT121" s="979"/>
      <c r="BU121" s="979"/>
      <c r="BV121" s="979" t="s">
        <v>176</v>
      </c>
      <c r="BW121" s="979"/>
      <c r="BX121" s="979"/>
      <c r="BY121" s="979"/>
      <c r="BZ121" s="979"/>
      <c r="CA121" s="979" t="s">
        <v>176</v>
      </c>
      <c r="CB121" s="979"/>
      <c r="CC121" s="979"/>
      <c r="CD121" s="979"/>
      <c r="CE121" s="979"/>
      <c r="CF121" s="973" t="s">
        <v>176</v>
      </c>
      <c r="CG121" s="974"/>
      <c r="CH121" s="974"/>
      <c r="CI121" s="974"/>
      <c r="CJ121" s="974"/>
      <c r="CK121" s="1069"/>
      <c r="CL121" s="1070"/>
      <c r="CM121" s="1070"/>
      <c r="CN121" s="1070"/>
      <c r="CO121" s="1071"/>
      <c r="CP121" s="1079" t="s">
        <v>471</v>
      </c>
      <c r="CQ121" s="1080"/>
      <c r="CR121" s="1080"/>
      <c r="CS121" s="1080"/>
      <c r="CT121" s="1080"/>
      <c r="CU121" s="1080"/>
      <c r="CV121" s="1080"/>
      <c r="CW121" s="1080"/>
      <c r="CX121" s="1080"/>
      <c r="CY121" s="1080"/>
      <c r="CZ121" s="1080"/>
      <c r="DA121" s="1080"/>
      <c r="DB121" s="1080"/>
      <c r="DC121" s="1080"/>
      <c r="DD121" s="1080"/>
      <c r="DE121" s="1080"/>
      <c r="DF121" s="1081"/>
      <c r="DG121" s="978" t="s">
        <v>176</v>
      </c>
      <c r="DH121" s="979"/>
      <c r="DI121" s="979"/>
      <c r="DJ121" s="979"/>
      <c r="DK121" s="979"/>
      <c r="DL121" s="979" t="s">
        <v>176</v>
      </c>
      <c r="DM121" s="979"/>
      <c r="DN121" s="979"/>
      <c r="DO121" s="979"/>
      <c r="DP121" s="979"/>
      <c r="DQ121" s="979" t="s">
        <v>176</v>
      </c>
      <c r="DR121" s="979"/>
      <c r="DS121" s="979"/>
      <c r="DT121" s="979"/>
      <c r="DU121" s="979"/>
      <c r="DV121" s="980" t="s">
        <v>176</v>
      </c>
      <c r="DW121" s="980"/>
      <c r="DX121" s="980"/>
      <c r="DY121" s="980"/>
      <c r="DZ121" s="981"/>
    </row>
    <row r="122" spans="1:130" s="247" customFormat="1" ht="26.25" customHeight="1" x14ac:dyDescent="0.15">
      <c r="A122" s="1119"/>
      <c r="B122" s="1005"/>
      <c r="C122" s="975" t="s">
        <v>452</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176</v>
      </c>
      <c r="AB122" s="1018"/>
      <c r="AC122" s="1018"/>
      <c r="AD122" s="1018"/>
      <c r="AE122" s="1019"/>
      <c r="AF122" s="1020" t="s">
        <v>176</v>
      </c>
      <c r="AG122" s="1018"/>
      <c r="AH122" s="1018"/>
      <c r="AI122" s="1018"/>
      <c r="AJ122" s="1019"/>
      <c r="AK122" s="1020" t="s">
        <v>176</v>
      </c>
      <c r="AL122" s="1018"/>
      <c r="AM122" s="1018"/>
      <c r="AN122" s="1018"/>
      <c r="AO122" s="1019"/>
      <c r="AP122" s="1021" t="s">
        <v>176</v>
      </c>
      <c r="AQ122" s="1022"/>
      <c r="AR122" s="1022"/>
      <c r="AS122" s="1022"/>
      <c r="AT122" s="1023"/>
      <c r="AU122" s="1051"/>
      <c r="AV122" s="1052"/>
      <c r="AW122" s="1052"/>
      <c r="AX122" s="1052"/>
      <c r="AY122" s="1053"/>
      <c r="AZ122" s="1033" t="s">
        <v>472</v>
      </c>
      <c r="BA122" s="1024"/>
      <c r="BB122" s="1024"/>
      <c r="BC122" s="1024"/>
      <c r="BD122" s="1024"/>
      <c r="BE122" s="1024"/>
      <c r="BF122" s="1024"/>
      <c r="BG122" s="1024"/>
      <c r="BH122" s="1024"/>
      <c r="BI122" s="1024"/>
      <c r="BJ122" s="1024"/>
      <c r="BK122" s="1024"/>
      <c r="BL122" s="1024"/>
      <c r="BM122" s="1024"/>
      <c r="BN122" s="1024"/>
      <c r="BO122" s="1024"/>
      <c r="BP122" s="1025"/>
      <c r="BQ122" s="1056">
        <v>3890248</v>
      </c>
      <c r="BR122" s="1057"/>
      <c r="BS122" s="1057"/>
      <c r="BT122" s="1057"/>
      <c r="BU122" s="1057"/>
      <c r="BV122" s="1057">
        <v>3814186</v>
      </c>
      <c r="BW122" s="1057"/>
      <c r="BX122" s="1057"/>
      <c r="BY122" s="1057"/>
      <c r="BZ122" s="1057"/>
      <c r="CA122" s="1057">
        <v>3794831</v>
      </c>
      <c r="CB122" s="1057"/>
      <c r="CC122" s="1057"/>
      <c r="CD122" s="1057"/>
      <c r="CE122" s="1057"/>
      <c r="CF122" s="1077">
        <v>175.1</v>
      </c>
      <c r="CG122" s="1078"/>
      <c r="CH122" s="1078"/>
      <c r="CI122" s="1078"/>
      <c r="CJ122" s="1078"/>
      <c r="CK122" s="1069"/>
      <c r="CL122" s="1070"/>
      <c r="CM122" s="1070"/>
      <c r="CN122" s="1070"/>
      <c r="CO122" s="1071"/>
      <c r="CP122" s="1079" t="s">
        <v>473</v>
      </c>
      <c r="CQ122" s="1080"/>
      <c r="CR122" s="1080"/>
      <c r="CS122" s="1080"/>
      <c r="CT122" s="1080"/>
      <c r="CU122" s="1080"/>
      <c r="CV122" s="1080"/>
      <c r="CW122" s="1080"/>
      <c r="CX122" s="1080"/>
      <c r="CY122" s="1080"/>
      <c r="CZ122" s="1080"/>
      <c r="DA122" s="1080"/>
      <c r="DB122" s="1080"/>
      <c r="DC122" s="1080"/>
      <c r="DD122" s="1080"/>
      <c r="DE122" s="1080"/>
      <c r="DF122" s="1081"/>
      <c r="DG122" s="978" t="s">
        <v>440</v>
      </c>
      <c r="DH122" s="979"/>
      <c r="DI122" s="979"/>
      <c r="DJ122" s="979"/>
      <c r="DK122" s="979"/>
      <c r="DL122" s="979" t="s">
        <v>176</v>
      </c>
      <c r="DM122" s="979"/>
      <c r="DN122" s="979"/>
      <c r="DO122" s="979"/>
      <c r="DP122" s="979"/>
      <c r="DQ122" s="979" t="s">
        <v>440</v>
      </c>
      <c r="DR122" s="979"/>
      <c r="DS122" s="979"/>
      <c r="DT122" s="979"/>
      <c r="DU122" s="979"/>
      <c r="DV122" s="980" t="s">
        <v>176</v>
      </c>
      <c r="DW122" s="980"/>
      <c r="DX122" s="980"/>
      <c r="DY122" s="980"/>
      <c r="DZ122" s="981"/>
    </row>
    <row r="123" spans="1:130" s="247" customFormat="1" ht="26.25" customHeight="1" x14ac:dyDescent="0.15">
      <c r="A123" s="1119"/>
      <c r="B123" s="1005"/>
      <c r="C123" s="975" t="s">
        <v>458</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v>14098</v>
      </c>
      <c r="AB123" s="1018"/>
      <c r="AC123" s="1018"/>
      <c r="AD123" s="1018"/>
      <c r="AE123" s="1019"/>
      <c r="AF123" s="1020">
        <v>13718</v>
      </c>
      <c r="AG123" s="1018"/>
      <c r="AH123" s="1018"/>
      <c r="AI123" s="1018"/>
      <c r="AJ123" s="1019"/>
      <c r="AK123" s="1020">
        <v>7812</v>
      </c>
      <c r="AL123" s="1018"/>
      <c r="AM123" s="1018"/>
      <c r="AN123" s="1018"/>
      <c r="AO123" s="1019"/>
      <c r="AP123" s="1021">
        <v>0.4</v>
      </c>
      <c r="AQ123" s="1022"/>
      <c r="AR123" s="1022"/>
      <c r="AS123" s="1022"/>
      <c r="AT123" s="1023"/>
      <c r="AU123" s="1054"/>
      <c r="AV123" s="1055"/>
      <c r="AW123" s="1055"/>
      <c r="AX123" s="1055"/>
      <c r="AY123" s="1055"/>
      <c r="AZ123" s="278" t="s">
        <v>189</v>
      </c>
      <c r="BA123" s="278"/>
      <c r="BB123" s="278"/>
      <c r="BC123" s="278"/>
      <c r="BD123" s="278"/>
      <c r="BE123" s="278"/>
      <c r="BF123" s="278"/>
      <c r="BG123" s="278"/>
      <c r="BH123" s="278"/>
      <c r="BI123" s="278"/>
      <c r="BJ123" s="278"/>
      <c r="BK123" s="278"/>
      <c r="BL123" s="278"/>
      <c r="BM123" s="278"/>
      <c r="BN123" s="278"/>
      <c r="BO123" s="1034" t="s">
        <v>474</v>
      </c>
      <c r="BP123" s="1065"/>
      <c r="BQ123" s="1125">
        <v>4288396</v>
      </c>
      <c r="BR123" s="1091"/>
      <c r="BS123" s="1091"/>
      <c r="BT123" s="1091"/>
      <c r="BU123" s="1091"/>
      <c r="BV123" s="1091">
        <v>4297026</v>
      </c>
      <c r="BW123" s="1091"/>
      <c r="BX123" s="1091"/>
      <c r="BY123" s="1091"/>
      <c r="BZ123" s="1091"/>
      <c r="CA123" s="1091">
        <v>4244064</v>
      </c>
      <c r="CB123" s="1091"/>
      <c r="CC123" s="1091"/>
      <c r="CD123" s="1091"/>
      <c r="CE123" s="1091"/>
      <c r="CF123" s="1058"/>
      <c r="CG123" s="1059"/>
      <c r="CH123" s="1059"/>
      <c r="CI123" s="1059"/>
      <c r="CJ123" s="1060"/>
      <c r="CK123" s="1069"/>
      <c r="CL123" s="1070"/>
      <c r="CM123" s="1070"/>
      <c r="CN123" s="1070"/>
      <c r="CO123" s="1071"/>
      <c r="CP123" s="1079" t="s">
        <v>409</v>
      </c>
      <c r="CQ123" s="1080"/>
      <c r="CR123" s="1080"/>
      <c r="CS123" s="1080"/>
      <c r="CT123" s="1080"/>
      <c r="CU123" s="1080"/>
      <c r="CV123" s="1080"/>
      <c r="CW123" s="1080"/>
      <c r="CX123" s="1080"/>
      <c r="CY123" s="1080"/>
      <c r="CZ123" s="1080"/>
      <c r="DA123" s="1080"/>
      <c r="DB123" s="1080"/>
      <c r="DC123" s="1080"/>
      <c r="DD123" s="1080"/>
      <c r="DE123" s="1080"/>
      <c r="DF123" s="1081"/>
      <c r="DG123" s="1017" t="s">
        <v>176</v>
      </c>
      <c r="DH123" s="1018"/>
      <c r="DI123" s="1018"/>
      <c r="DJ123" s="1018"/>
      <c r="DK123" s="1019"/>
      <c r="DL123" s="1020" t="s">
        <v>176</v>
      </c>
      <c r="DM123" s="1018"/>
      <c r="DN123" s="1018"/>
      <c r="DO123" s="1018"/>
      <c r="DP123" s="1019"/>
      <c r="DQ123" s="1020" t="s">
        <v>176</v>
      </c>
      <c r="DR123" s="1018"/>
      <c r="DS123" s="1018"/>
      <c r="DT123" s="1018"/>
      <c r="DU123" s="1019"/>
      <c r="DV123" s="1021" t="s">
        <v>440</v>
      </c>
      <c r="DW123" s="1022"/>
      <c r="DX123" s="1022"/>
      <c r="DY123" s="1022"/>
      <c r="DZ123" s="1023"/>
    </row>
    <row r="124" spans="1:130" s="247" customFormat="1" ht="26.25" customHeight="1" thickBot="1" x14ac:dyDescent="0.2">
      <c r="A124" s="1119"/>
      <c r="B124" s="1005"/>
      <c r="C124" s="975" t="s">
        <v>461</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176</v>
      </c>
      <c r="AB124" s="1018"/>
      <c r="AC124" s="1018"/>
      <c r="AD124" s="1018"/>
      <c r="AE124" s="1019"/>
      <c r="AF124" s="1020" t="s">
        <v>440</v>
      </c>
      <c r="AG124" s="1018"/>
      <c r="AH124" s="1018"/>
      <c r="AI124" s="1018"/>
      <c r="AJ124" s="1019"/>
      <c r="AK124" s="1020" t="s">
        <v>176</v>
      </c>
      <c r="AL124" s="1018"/>
      <c r="AM124" s="1018"/>
      <c r="AN124" s="1018"/>
      <c r="AO124" s="1019"/>
      <c r="AP124" s="1021" t="s">
        <v>176</v>
      </c>
      <c r="AQ124" s="1022"/>
      <c r="AR124" s="1022"/>
      <c r="AS124" s="1022"/>
      <c r="AT124" s="1023"/>
      <c r="AU124" s="1121" t="s">
        <v>475</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v>100.3</v>
      </c>
      <c r="BR124" s="1087"/>
      <c r="BS124" s="1087"/>
      <c r="BT124" s="1087"/>
      <c r="BU124" s="1087"/>
      <c r="BV124" s="1087">
        <v>89.4</v>
      </c>
      <c r="BW124" s="1087"/>
      <c r="BX124" s="1087"/>
      <c r="BY124" s="1087"/>
      <c r="BZ124" s="1087"/>
      <c r="CA124" s="1087">
        <v>79.599999999999994</v>
      </c>
      <c r="CB124" s="1087"/>
      <c r="CC124" s="1087"/>
      <c r="CD124" s="1087"/>
      <c r="CE124" s="1087"/>
      <c r="CF124" s="1088"/>
      <c r="CG124" s="1089"/>
      <c r="CH124" s="1089"/>
      <c r="CI124" s="1089"/>
      <c r="CJ124" s="1090"/>
      <c r="CK124" s="1072"/>
      <c r="CL124" s="1072"/>
      <c r="CM124" s="1072"/>
      <c r="CN124" s="1072"/>
      <c r="CO124" s="1073"/>
      <c r="CP124" s="1079" t="s">
        <v>476</v>
      </c>
      <c r="CQ124" s="1080"/>
      <c r="CR124" s="1080"/>
      <c r="CS124" s="1080"/>
      <c r="CT124" s="1080"/>
      <c r="CU124" s="1080"/>
      <c r="CV124" s="1080"/>
      <c r="CW124" s="1080"/>
      <c r="CX124" s="1080"/>
      <c r="CY124" s="1080"/>
      <c r="CZ124" s="1080"/>
      <c r="DA124" s="1080"/>
      <c r="DB124" s="1080"/>
      <c r="DC124" s="1080"/>
      <c r="DD124" s="1080"/>
      <c r="DE124" s="1080"/>
      <c r="DF124" s="1081"/>
      <c r="DG124" s="1064" t="s">
        <v>176</v>
      </c>
      <c r="DH124" s="1043"/>
      <c r="DI124" s="1043"/>
      <c r="DJ124" s="1043"/>
      <c r="DK124" s="1044"/>
      <c r="DL124" s="1042" t="s">
        <v>440</v>
      </c>
      <c r="DM124" s="1043"/>
      <c r="DN124" s="1043"/>
      <c r="DO124" s="1043"/>
      <c r="DP124" s="1044"/>
      <c r="DQ124" s="1042" t="s">
        <v>176</v>
      </c>
      <c r="DR124" s="1043"/>
      <c r="DS124" s="1043"/>
      <c r="DT124" s="1043"/>
      <c r="DU124" s="1044"/>
      <c r="DV124" s="1045" t="s">
        <v>176</v>
      </c>
      <c r="DW124" s="1046"/>
      <c r="DX124" s="1046"/>
      <c r="DY124" s="1046"/>
      <c r="DZ124" s="1047"/>
    </row>
    <row r="125" spans="1:130" s="247" customFormat="1" ht="26.25" customHeight="1" x14ac:dyDescent="0.15">
      <c r="A125" s="1119"/>
      <c r="B125" s="1005"/>
      <c r="C125" s="975" t="s">
        <v>463</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176</v>
      </c>
      <c r="AB125" s="1018"/>
      <c r="AC125" s="1018"/>
      <c r="AD125" s="1018"/>
      <c r="AE125" s="1019"/>
      <c r="AF125" s="1020" t="s">
        <v>440</v>
      </c>
      <c r="AG125" s="1018"/>
      <c r="AH125" s="1018"/>
      <c r="AI125" s="1018"/>
      <c r="AJ125" s="1019"/>
      <c r="AK125" s="1020" t="s">
        <v>176</v>
      </c>
      <c r="AL125" s="1018"/>
      <c r="AM125" s="1018"/>
      <c r="AN125" s="1018"/>
      <c r="AO125" s="1019"/>
      <c r="AP125" s="1021" t="s">
        <v>176</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477</v>
      </c>
      <c r="CL125" s="1067"/>
      <c r="CM125" s="1067"/>
      <c r="CN125" s="1067"/>
      <c r="CO125" s="1068"/>
      <c r="CP125" s="999" t="s">
        <v>478</v>
      </c>
      <c r="CQ125" s="948"/>
      <c r="CR125" s="948"/>
      <c r="CS125" s="948"/>
      <c r="CT125" s="948"/>
      <c r="CU125" s="948"/>
      <c r="CV125" s="948"/>
      <c r="CW125" s="948"/>
      <c r="CX125" s="948"/>
      <c r="CY125" s="948"/>
      <c r="CZ125" s="948"/>
      <c r="DA125" s="948"/>
      <c r="DB125" s="948"/>
      <c r="DC125" s="948"/>
      <c r="DD125" s="948"/>
      <c r="DE125" s="948"/>
      <c r="DF125" s="949"/>
      <c r="DG125" s="985" t="s">
        <v>440</v>
      </c>
      <c r="DH125" s="986"/>
      <c r="DI125" s="986"/>
      <c r="DJ125" s="986"/>
      <c r="DK125" s="986"/>
      <c r="DL125" s="986" t="s">
        <v>176</v>
      </c>
      <c r="DM125" s="986"/>
      <c r="DN125" s="986"/>
      <c r="DO125" s="986"/>
      <c r="DP125" s="986"/>
      <c r="DQ125" s="986" t="s">
        <v>440</v>
      </c>
      <c r="DR125" s="986"/>
      <c r="DS125" s="986"/>
      <c r="DT125" s="986"/>
      <c r="DU125" s="986"/>
      <c r="DV125" s="987" t="s">
        <v>176</v>
      </c>
      <c r="DW125" s="987"/>
      <c r="DX125" s="987"/>
      <c r="DY125" s="987"/>
      <c r="DZ125" s="988"/>
    </row>
    <row r="126" spans="1:130" s="247" customFormat="1" ht="26.25" customHeight="1" thickBot="1" x14ac:dyDescent="0.2">
      <c r="A126" s="1119"/>
      <c r="B126" s="1005"/>
      <c r="C126" s="975" t="s">
        <v>465</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v>23014</v>
      </c>
      <c r="AB126" s="1018"/>
      <c r="AC126" s="1018"/>
      <c r="AD126" s="1018"/>
      <c r="AE126" s="1019"/>
      <c r="AF126" s="1020">
        <v>22922</v>
      </c>
      <c r="AG126" s="1018"/>
      <c r="AH126" s="1018"/>
      <c r="AI126" s="1018"/>
      <c r="AJ126" s="1019"/>
      <c r="AK126" s="1020">
        <v>23263</v>
      </c>
      <c r="AL126" s="1018"/>
      <c r="AM126" s="1018"/>
      <c r="AN126" s="1018"/>
      <c r="AO126" s="1019"/>
      <c r="AP126" s="1021">
        <v>1.1000000000000001</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479</v>
      </c>
      <c r="CQ126" s="1009"/>
      <c r="CR126" s="1009"/>
      <c r="CS126" s="1009"/>
      <c r="CT126" s="1009"/>
      <c r="CU126" s="1009"/>
      <c r="CV126" s="1009"/>
      <c r="CW126" s="1009"/>
      <c r="CX126" s="1009"/>
      <c r="CY126" s="1009"/>
      <c r="CZ126" s="1009"/>
      <c r="DA126" s="1009"/>
      <c r="DB126" s="1009"/>
      <c r="DC126" s="1009"/>
      <c r="DD126" s="1009"/>
      <c r="DE126" s="1009"/>
      <c r="DF126" s="1010"/>
      <c r="DG126" s="978" t="s">
        <v>176</v>
      </c>
      <c r="DH126" s="979"/>
      <c r="DI126" s="979"/>
      <c r="DJ126" s="979"/>
      <c r="DK126" s="979"/>
      <c r="DL126" s="979" t="s">
        <v>176</v>
      </c>
      <c r="DM126" s="979"/>
      <c r="DN126" s="979"/>
      <c r="DO126" s="979"/>
      <c r="DP126" s="979"/>
      <c r="DQ126" s="979" t="s">
        <v>440</v>
      </c>
      <c r="DR126" s="979"/>
      <c r="DS126" s="979"/>
      <c r="DT126" s="979"/>
      <c r="DU126" s="979"/>
      <c r="DV126" s="980" t="s">
        <v>176</v>
      </c>
      <c r="DW126" s="980"/>
      <c r="DX126" s="980"/>
      <c r="DY126" s="980"/>
      <c r="DZ126" s="981"/>
    </row>
    <row r="127" spans="1:130" s="247" customFormat="1" ht="26.25" customHeight="1" x14ac:dyDescent="0.15">
      <c r="A127" s="1120"/>
      <c r="B127" s="1007"/>
      <c r="C127" s="1061" t="s">
        <v>480</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440</v>
      </c>
      <c r="AB127" s="1018"/>
      <c r="AC127" s="1018"/>
      <c r="AD127" s="1018"/>
      <c r="AE127" s="1019"/>
      <c r="AF127" s="1020" t="s">
        <v>176</v>
      </c>
      <c r="AG127" s="1018"/>
      <c r="AH127" s="1018"/>
      <c r="AI127" s="1018"/>
      <c r="AJ127" s="1019"/>
      <c r="AK127" s="1020" t="s">
        <v>176</v>
      </c>
      <c r="AL127" s="1018"/>
      <c r="AM127" s="1018"/>
      <c r="AN127" s="1018"/>
      <c r="AO127" s="1019"/>
      <c r="AP127" s="1021" t="s">
        <v>176</v>
      </c>
      <c r="AQ127" s="1022"/>
      <c r="AR127" s="1022"/>
      <c r="AS127" s="1022"/>
      <c r="AT127" s="1023"/>
      <c r="AU127" s="283"/>
      <c r="AV127" s="283"/>
      <c r="AW127" s="283"/>
      <c r="AX127" s="1092" t="s">
        <v>481</v>
      </c>
      <c r="AY127" s="1093"/>
      <c r="AZ127" s="1093"/>
      <c r="BA127" s="1093"/>
      <c r="BB127" s="1093"/>
      <c r="BC127" s="1093"/>
      <c r="BD127" s="1093"/>
      <c r="BE127" s="1094"/>
      <c r="BF127" s="1095" t="s">
        <v>482</v>
      </c>
      <c r="BG127" s="1093"/>
      <c r="BH127" s="1093"/>
      <c r="BI127" s="1093"/>
      <c r="BJ127" s="1093"/>
      <c r="BK127" s="1093"/>
      <c r="BL127" s="1094"/>
      <c r="BM127" s="1095" t="s">
        <v>483</v>
      </c>
      <c r="BN127" s="1093"/>
      <c r="BO127" s="1093"/>
      <c r="BP127" s="1093"/>
      <c r="BQ127" s="1093"/>
      <c r="BR127" s="1093"/>
      <c r="BS127" s="1094"/>
      <c r="BT127" s="1095" t="s">
        <v>484</v>
      </c>
      <c r="BU127" s="1093"/>
      <c r="BV127" s="1093"/>
      <c r="BW127" s="1093"/>
      <c r="BX127" s="1093"/>
      <c r="BY127" s="1093"/>
      <c r="BZ127" s="1117"/>
      <c r="CA127" s="283"/>
      <c r="CB127" s="283"/>
      <c r="CC127" s="283"/>
      <c r="CD127" s="284"/>
      <c r="CE127" s="284"/>
      <c r="CF127" s="284"/>
      <c r="CG127" s="281"/>
      <c r="CH127" s="281"/>
      <c r="CI127" s="281"/>
      <c r="CJ127" s="282"/>
      <c r="CK127" s="1083"/>
      <c r="CL127" s="1070"/>
      <c r="CM127" s="1070"/>
      <c r="CN127" s="1070"/>
      <c r="CO127" s="1071"/>
      <c r="CP127" s="1008" t="s">
        <v>485</v>
      </c>
      <c r="CQ127" s="1009"/>
      <c r="CR127" s="1009"/>
      <c r="CS127" s="1009"/>
      <c r="CT127" s="1009"/>
      <c r="CU127" s="1009"/>
      <c r="CV127" s="1009"/>
      <c r="CW127" s="1009"/>
      <c r="CX127" s="1009"/>
      <c r="CY127" s="1009"/>
      <c r="CZ127" s="1009"/>
      <c r="DA127" s="1009"/>
      <c r="DB127" s="1009"/>
      <c r="DC127" s="1009"/>
      <c r="DD127" s="1009"/>
      <c r="DE127" s="1009"/>
      <c r="DF127" s="1010"/>
      <c r="DG127" s="978" t="s">
        <v>176</v>
      </c>
      <c r="DH127" s="979"/>
      <c r="DI127" s="979"/>
      <c r="DJ127" s="979"/>
      <c r="DK127" s="979"/>
      <c r="DL127" s="979" t="s">
        <v>176</v>
      </c>
      <c r="DM127" s="979"/>
      <c r="DN127" s="979"/>
      <c r="DO127" s="979"/>
      <c r="DP127" s="979"/>
      <c r="DQ127" s="979" t="s">
        <v>176</v>
      </c>
      <c r="DR127" s="979"/>
      <c r="DS127" s="979"/>
      <c r="DT127" s="979"/>
      <c r="DU127" s="979"/>
      <c r="DV127" s="980" t="s">
        <v>440</v>
      </c>
      <c r="DW127" s="980"/>
      <c r="DX127" s="980"/>
      <c r="DY127" s="980"/>
      <c r="DZ127" s="981"/>
    </row>
    <row r="128" spans="1:130" s="247" customFormat="1" ht="26.25" customHeight="1" thickBot="1" x14ac:dyDescent="0.2">
      <c r="A128" s="1103" t="s">
        <v>486</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487</v>
      </c>
      <c r="X128" s="1105"/>
      <c r="Y128" s="1105"/>
      <c r="Z128" s="1106"/>
      <c r="AA128" s="1107">
        <v>25000</v>
      </c>
      <c r="AB128" s="1108"/>
      <c r="AC128" s="1108"/>
      <c r="AD128" s="1108"/>
      <c r="AE128" s="1109"/>
      <c r="AF128" s="1110">
        <v>25000</v>
      </c>
      <c r="AG128" s="1108"/>
      <c r="AH128" s="1108"/>
      <c r="AI128" s="1108"/>
      <c r="AJ128" s="1109"/>
      <c r="AK128" s="1110">
        <v>25000</v>
      </c>
      <c r="AL128" s="1108"/>
      <c r="AM128" s="1108"/>
      <c r="AN128" s="1108"/>
      <c r="AO128" s="1109"/>
      <c r="AP128" s="1111"/>
      <c r="AQ128" s="1112"/>
      <c r="AR128" s="1112"/>
      <c r="AS128" s="1112"/>
      <c r="AT128" s="1113"/>
      <c r="AU128" s="283"/>
      <c r="AV128" s="283"/>
      <c r="AW128" s="283"/>
      <c r="AX128" s="947" t="s">
        <v>488</v>
      </c>
      <c r="AY128" s="948"/>
      <c r="AZ128" s="948"/>
      <c r="BA128" s="948"/>
      <c r="BB128" s="948"/>
      <c r="BC128" s="948"/>
      <c r="BD128" s="948"/>
      <c r="BE128" s="949"/>
      <c r="BF128" s="1114" t="s">
        <v>176</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8"/>
      <c r="CA128" s="284"/>
      <c r="CB128" s="284"/>
      <c r="CC128" s="284"/>
      <c r="CD128" s="284"/>
      <c r="CE128" s="284"/>
      <c r="CF128" s="284"/>
      <c r="CG128" s="281"/>
      <c r="CH128" s="281"/>
      <c r="CI128" s="281"/>
      <c r="CJ128" s="282"/>
      <c r="CK128" s="1084"/>
      <c r="CL128" s="1085"/>
      <c r="CM128" s="1085"/>
      <c r="CN128" s="1085"/>
      <c r="CO128" s="1086"/>
      <c r="CP128" s="1096" t="s">
        <v>489</v>
      </c>
      <c r="CQ128" s="1097"/>
      <c r="CR128" s="1097"/>
      <c r="CS128" s="1097"/>
      <c r="CT128" s="1097"/>
      <c r="CU128" s="1097"/>
      <c r="CV128" s="1097"/>
      <c r="CW128" s="1097"/>
      <c r="CX128" s="1097"/>
      <c r="CY128" s="1097"/>
      <c r="CZ128" s="1097"/>
      <c r="DA128" s="1097"/>
      <c r="DB128" s="1097"/>
      <c r="DC128" s="1097"/>
      <c r="DD128" s="1097"/>
      <c r="DE128" s="1097"/>
      <c r="DF128" s="1098"/>
      <c r="DG128" s="1099" t="s">
        <v>176</v>
      </c>
      <c r="DH128" s="1100"/>
      <c r="DI128" s="1100"/>
      <c r="DJ128" s="1100"/>
      <c r="DK128" s="1100"/>
      <c r="DL128" s="1100" t="s">
        <v>176</v>
      </c>
      <c r="DM128" s="1100"/>
      <c r="DN128" s="1100"/>
      <c r="DO128" s="1100"/>
      <c r="DP128" s="1100"/>
      <c r="DQ128" s="1100" t="s">
        <v>176</v>
      </c>
      <c r="DR128" s="1100"/>
      <c r="DS128" s="1100"/>
      <c r="DT128" s="1100"/>
      <c r="DU128" s="1100"/>
      <c r="DV128" s="1101" t="s">
        <v>176</v>
      </c>
      <c r="DW128" s="1101"/>
      <c r="DX128" s="1101"/>
      <c r="DY128" s="1101"/>
      <c r="DZ128" s="1102"/>
    </row>
    <row r="129" spans="1:131" s="247" customFormat="1" ht="26.25" customHeight="1" x14ac:dyDescent="0.15">
      <c r="A129" s="989" t="s">
        <v>110</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490</v>
      </c>
      <c r="X129" s="1133"/>
      <c r="Y129" s="1133"/>
      <c r="Z129" s="1134"/>
      <c r="AA129" s="1017">
        <v>2510242</v>
      </c>
      <c r="AB129" s="1018"/>
      <c r="AC129" s="1018"/>
      <c r="AD129" s="1018"/>
      <c r="AE129" s="1019"/>
      <c r="AF129" s="1020">
        <v>2543982</v>
      </c>
      <c r="AG129" s="1018"/>
      <c r="AH129" s="1018"/>
      <c r="AI129" s="1018"/>
      <c r="AJ129" s="1019"/>
      <c r="AK129" s="1020">
        <v>2496554</v>
      </c>
      <c r="AL129" s="1018"/>
      <c r="AM129" s="1018"/>
      <c r="AN129" s="1018"/>
      <c r="AO129" s="1019"/>
      <c r="AP129" s="1135"/>
      <c r="AQ129" s="1136"/>
      <c r="AR129" s="1136"/>
      <c r="AS129" s="1136"/>
      <c r="AT129" s="1137"/>
      <c r="AU129" s="285"/>
      <c r="AV129" s="285"/>
      <c r="AW129" s="285"/>
      <c r="AX129" s="1126" t="s">
        <v>491</v>
      </c>
      <c r="AY129" s="1009"/>
      <c r="AZ129" s="1009"/>
      <c r="BA129" s="1009"/>
      <c r="BB129" s="1009"/>
      <c r="BC129" s="1009"/>
      <c r="BD129" s="1009"/>
      <c r="BE129" s="1010"/>
      <c r="BF129" s="1127" t="s">
        <v>176</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492</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493</v>
      </c>
      <c r="X130" s="1133"/>
      <c r="Y130" s="1133"/>
      <c r="Z130" s="1134"/>
      <c r="AA130" s="1017">
        <v>342373</v>
      </c>
      <c r="AB130" s="1018"/>
      <c r="AC130" s="1018"/>
      <c r="AD130" s="1018"/>
      <c r="AE130" s="1019"/>
      <c r="AF130" s="1020">
        <v>339879</v>
      </c>
      <c r="AG130" s="1018"/>
      <c r="AH130" s="1018"/>
      <c r="AI130" s="1018"/>
      <c r="AJ130" s="1019"/>
      <c r="AK130" s="1020">
        <v>329074</v>
      </c>
      <c r="AL130" s="1018"/>
      <c r="AM130" s="1018"/>
      <c r="AN130" s="1018"/>
      <c r="AO130" s="1019"/>
      <c r="AP130" s="1135"/>
      <c r="AQ130" s="1136"/>
      <c r="AR130" s="1136"/>
      <c r="AS130" s="1136"/>
      <c r="AT130" s="1137"/>
      <c r="AU130" s="285"/>
      <c r="AV130" s="285"/>
      <c r="AW130" s="285"/>
      <c r="AX130" s="1126" t="s">
        <v>494</v>
      </c>
      <c r="AY130" s="1009"/>
      <c r="AZ130" s="1009"/>
      <c r="BA130" s="1009"/>
      <c r="BB130" s="1009"/>
      <c r="BC130" s="1009"/>
      <c r="BD130" s="1009"/>
      <c r="BE130" s="1010"/>
      <c r="BF130" s="1163">
        <v>14.5</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495</v>
      </c>
      <c r="X131" s="1171"/>
      <c r="Y131" s="1171"/>
      <c r="Z131" s="1172"/>
      <c r="AA131" s="1064">
        <v>2167869</v>
      </c>
      <c r="AB131" s="1043"/>
      <c r="AC131" s="1043"/>
      <c r="AD131" s="1043"/>
      <c r="AE131" s="1044"/>
      <c r="AF131" s="1042">
        <v>2204103</v>
      </c>
      <c r="AG131" s="1043"/>
      <c r="AH131" s="1043"/>
      <c r="AI131" s="1043"/>
      <c r="AJ131" s="1044"/>
      <c r="AK131" s="1042">
        <v>2167480</v>
      </c>
      <c r="AL131" s="1043"/>
      <c r="AM131" s="1043"/>
      <c r="AN131" s="1043"/>
      <c r="AO131" s="1044"/>
      <c r="AP131" s="1173"/>
      <c r="AQ131" s="1174"/>
      <c r="AR131" s="1174"/>
      <c r="AS131" s="1174"/>
      <c r="AT131" s="1175"/>
      <c r="AU131" s="285"/>
      <c r="AV131" s="285"/>
      <c r="AW131" s="285"/>
      <c r="AX131" s="1145" t="s">
        <v>496</v>
      </c>
      <c r="AY131" s="1097"/>
      <c r="AZ131" s="1097"/>
      <c r="BA131" s="1097"/>
      <c r="BB131" s="1097"/>
      <c r="BC131" s="1097"/>
      <c r="BD131" s="1097"/>
      <c r="BE131" s="1098"/>
      <c r="BF131" s="1146">
        <v>79.599999999999994</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497</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498</v>
      </c>
      <c r="W132" s="1156"/>
      <c r="X132" s="1156"/>
      <c r="Y132" s="1156"/>
      <c r="Z132" s="1157"/>
      <c r="AA132" s="1158">
        <v>14.58962696</v>
      </c>
      <c r="AB132" s="1159"/>
      <c r="AC132" s="1159"/>
      <c r="AD132" s="1159"/>
      <c r="AE132" s="1160"/>
      <c r="AF132" s="1161">
        <v>15.51606254</v>
      </c>
      <c r="AG132" s="1159"/>
      <c r="AH132" s="1159"/>
      <c r="AI132" s="1159"/>
      <c r="AJ132" s="1160"/>
      <c r="AK132" s="1161">
        <v>13.47638733</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499</v>
      </c>
      <c r="W133" s="1139"/>
      <c r="X133" s="1139"/>
      <c r="Y133" s="1139"/>
      <c r="Z133" s="1140"/>
      <c r="AA133" s="1141">
        <v>14.3</v>
      </c>
      <c r="AB133" s="1142"/>
      <c r="AC133" s="1142"/>
      <c r="AD133" s="1142"/>
      <c r="AE133" s="1143"/>
      <c r="AF133" s="1141">
        <v>14.8</v>
      </c>
      <c r="AG133" s="1142"/>
      <c r="AH133" s="1142"/>
      <c r="AI133" s="1142"/>
      <c r="AJ133" s="1143"/>
      <c r="AK133" s="1141">
        <v>14.5</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F/414NpoV/f6RpXvUty/EsyrxcJfF+nipLOWt6vMF8t9cBIDzvrb80Nw273dwVyjHlqE6f5NTTaa4H7bh1cUJg==" saltValue="mJsuRRna3+wB1OH30yXW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8" zoomScaleNormal="85" zoomScaleSheetLayoutView="100" workbookViewId="0">
      <selection activeCell="AF74" sqref="AF74:AF7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I8kCuAwCTIYNAI92guAri6PzAUhkh0msZRMRcad8ZiH03YXrgj8CfsiMqyiQ/oTL+gZncamU1l+NfGiXmCdkg==" saltValue="F5duIXWmm0eSlAwXeOMy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NtBieslrq3OtQvxWED1FTy2zURnyyJrYC83oiiTN/m5ee0QHBl1fsFvrm42GlzACJR+WMS2QoQ+p0q2ueUdpw==" saltValue="GdixM68tq0AhZExFIf+U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508</v>
      </c>
      <c r="AL9" s="1182"/>
      <c r="AM9" s="1182"/>
      <c r="AN9" s="1183"/>
      <c r="AO9" s="313">
        <v>652600</v>
      </c>
      <c r="AP9" s="313">
        <v>81575</v>
      </c>
      <c r="AQ9" s="314">
        <v>114878</v>
      </c>
      <c r="AR9" s="315">
        <v>-29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509</v>
      </c>
      <c r="AL10" s="1182"/>
      <c r="AM10" s="1182"/>
      <c r="AN10" s="1183"/>
      <c r="AO10" s="316">
        <v>154908</v>
      </c>
      <c r="AP10" s="316">
        <v>19364</v>
      </c>
      <c r="AQ10" s="317">
        <v>13315</v>
      </c>
      <c r="AR10" s="318">
        <v>45.4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510</v>
      </c>
      <c r="AL11" s="1182"/>
      <c r="AM11" s="1182"/>
      <c r="AN11" s="1183"/>
      <c r="AO11" s="316">
        <v>171454</v>
      </c>
      <c r="AP11" s="316">
        <v>21432</v>
      </c>
      <c r="AQ11" s="317">
        <v>14277</v>
      </c>
      <c r="AR11" s="318">
        <v>50.1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511</v>
      </c>
      <c r="AL12" s="1182"/>
      <c r="AM12" s="1182"/>
      <c r="AN12" s="1183"/>
      <c r="AO12" s="316" t="s">
        <v>512</v>
      </c>
      <c r="AP12" s="316" t="s">
        <v>512</v>
      </c>
      <c r="AQ12" s="317">
        <v>1942</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513</v>
      </c>
      <c r="AL13" s="1182"/>
      <c r="AM13" s="1182"/>
      <c r="AN13" s="1183"/>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514</v>
      </c>
      <c r="AL14" s="1182"/>
      <c r="AM14" s="1182"/>
      <c r="AN14" s="1183"/>
      <c r="AO14" s="316">
        <v>15082</v>
      </c>
      <c r="AP14" s="316">
        <v>1885</v>
      </c>
      <c r="AQ14" s="317">
        <v>4702</v>
      </c>
      <c r="AR14" s="318">
        <v>-59.9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515</v>
      </c>
      <c r="AL15" s="1182"/>
      <c r="AM15" s="1182"/>
      <c r="AN15" s="1183"/>
      <c r="AO15" s="316">
        <v>4340</v>
      </c>
      <c r="AP15" s="316">
        <v>543</v>
      </c>
      <c r="AQ15" s="317">
        <v>3059</v>
      </c>
      <c r="AR15" s="318">
        <v>-82.2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516</v>
      </c>
      <c r="AL16" s="1185"/>
      <c r="AM16" s="1185"/>
      <c r="AN16" s="1186"/>
      <c r="AO16" s="316">
        <v>-57119</v>
      </c>
      <c r="AP16" s="316">
        <v>-7140</v>
      </c>
      <c r="AQ16" s="317">
        <v>-10160</v>
      </c>
      <c r="AR16" s="318">
        <v>-29.7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189</v>
      </c>
      <c r="AL17" s="1185"/>
      <c r="AM17" s="1185"/>
      <c r="AN17" s="1186"/>
      <c r="AO17" s="316">
        <v>941265</v>
      </c>
      <c r="AP17" s="316">
        <v>117658</v>
      </c>
      <c r="AQ17" s="317">
        <v>142011</v>
      </c>
      <c r="AR17" s="318">
        <v>-17.100000000000001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521</v>
      </c>
      <c r="AL21" s="1177"/>
      <c r="AM21" s="1177"/>
      <c r="AN21" s="1178"/>
      <c r="AO21" s="328">
        <v>9.75</v>
      </c>
      <c r="AP21" s="329">
        <v>13.22</v>
      </c>
      <c r="AQ21" s="330">
        <v>-3.47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522</v>
      </c>
      <c r="AL22" s="1177"/>
      <c r="AM22" s="1177"/>
      <c r="AN22" s="1178"/>
      <c r="AO22" s="333">
        <v>93.9</v>
      </c>
      <c r="AP22" s="334">
        <v>95.9</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526</v>
      </c>
      <c r="AL32" s="1193"/>
      <c r="AM32" s="1193"/>
      <c r="AN32" s="1194"/>
      <c r="AO32" s="343">
        <v>392936</v>
      </c>
      <c r="AP32" s="343">
        <v>49117</v>
      </c>
      <c r="AQ32" s="344">
        <v>72897</v>
      </c>
      <c r="AR32" s="345">
        <v>-32.6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527</v>
      </c>
      <c r="AL33" s="1193"/>
      <c r="AM33" s="1193"/>
      <c r="AN33" s="1194"/>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528</v>
      </c>
      <c r="AL34" s="1193"/>
      <c r="AM34" s="1193"/>
      <c r="AN34" s="1194"/>
      <c r="AO34" s="343" t="s">
        <v>512</v>
      </c>
      <c r="AP34" s="343" t="s">
        <v>512</v>
      </c>
      <c r="AQ34" s="344">
        <v>43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529</v>
      </c>
      <c r="AL35" s="1193"/>
      <c r="AM35" s="1193"/>
      <c r="AN35" s="1194"/>
      <c r="AO35" s="343">
        <v>186989</v>
      </c>
      <c r="AP35" s="343">
        <v>23374</v>
      </c>
      <c r="AQ35" s="344">
        <v>23889</v>
      </c>
      <c r="AR35" s="345">
        <v>-2.2000000000000002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530</v>
      </c>
      <c r="AL36" s="1193"/>
      <c r="AM36" s="1193"/>
      <c r="AN36" s="1194"/>
      <c r="AO36" s="343">
        <v>34133</v>
      </c>
      <c r="AP36" s="343">
        <v>4267</v>
      </c>
      <c r="AQ36" s="344">
        <v>3700</v>
      </c>
      <c r="AR36" s="345">
        <v>15.3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531</v>
      </c>
      <c r="AL37" s="1193"/>
      <c r="AM37" s="1193"/>
      <c r="AN37" s="1194"/>
      <c r="AO37" s="343">
        <v>32114</v>
      </c>
      <c r="AP37" s="343">
        <v>4014</v>
      </c>
      <c r="AQ37" s="344">
        <v>740</v>
      </c>
      <c r="AR37" s="345">
        <v>442.4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532</v>
      </c>
      <c r="AL38" s="1196"/>
      <c r="AM38" s="1196"/>
      <c r="AN38" s="1197"/>
      <c r="AO38" s="346" t="s">
        <v>512</v>
      </c>
      <c r="AP38" s="346" t="s">
        <v>512</v>
      </c>
      <c r="AQ38" s="347">
        <v>3</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533</v>
      </c>
      <c r="AL39" s="1196"/>
      <c r="AM39" s="1196"/>
      <c r="AN39" s="1197"/>
      <c r="AO39" s="343">
        <v>-25000</v>
      </c>
      <c r="AP39" s="343">
        <v>-3125</v>
      </c>
      <c r="AQ39" s="344">
        <v>-2140</v>
      </c>
      <c r="AR39" s="345">
        <v>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534</v>
      </c>
      <c r="AL40" s="1193"/>
      <c r="AM40" s="1193"/>
      <c r="AN40" s="1194"/>
      <c r="AO40" s="343">
        <v>-329074</v>
      </c>
      <c r="AP40" s="343">
        <v>-41134</v>
      </c>
      <c r="AQ40" s="344">
        <v>-70880</v>
      </c>
      <c r="AR40" s="345">
        <v>-42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303</v>
      </c>
      <c r="AL41" s="1199"/>
      <c r="AM41" s="1199"/>
      <c r="AN41" s="1200"/>
      <c r="AO41" s="343">
        <v>292098</v>
      </c>
      <c r="AP41" s="343">
        <v>36512</v>
      </c>
      <c r="AQ41" s="344">
        <v>28253</v>
      </c>
      <c r="AR41" s="345">
        <v>29.2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503</v>
      </c>
      <c r="AN49" s="1189" t="s">
        <v>538</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301908</v>
      </c>
      <c r="AN51" s="365">
        <v>35831</v>
      </c>
      <c r="AO51" s="366">
        <v>-38.9</v>
      </c>
      <c r="AP51" s="367">
        <v>128611</v>
      </c>
      <c r="AQ51" s="368">
        <v>7.5</v>
      </c>
      <c r="AR51" s="369">
        <v>-46.4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114591</v>
      </c>
      <c r="AN52" s="373">
        <v>13600</v>
      </c>
      <c r="AO52" s="374">
        <v>-59.2</v>
      </c>
      <c r="AP52" s="375">
        <v>61552</v>
      </c>
      <c r="AQ52" s="376">
        <v>-10.1</v>
      </c>
      <c r="AR52" s="377">
        <v>-49.1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550610</v>
      </c>
      <c r="AN53" s="365">
        <v>66116</v>
      </c>
      <c r="AO53" s="366">
        <v>84.5</v>
      </c>
      <c r="AP53" s="367">
        <v>138651</v>
      </c>
      <c r="AQ53" s="368">
        <v>7.8</v>
      </c>
      <c r="AR53" s="369">
        <v>76.7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147486</v>
      </c>
      <c r="AN54" s="373">
        <v>17710</v>
      </c>
      <c r="AO54" s="374">
        <v>30.2</v>
      </c>
      <c r="AP54" s="375">
        <v>71211</v>
      </c>
      <c r="AQ54" s="376">
        <v>15.7</v>
      </c>
      <c r="AR54" s="377">
        <v>14.5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518743</v>
      </c>
      <c r="AN55" s="365">
        <v>62985</v>
      </c>
      <c r="AO55" s="366">
        <v>-4.7</v>
      </c>
      <c r="AP55" s="367">
        <v>122882</v>
      </c>
      <c r="AQ55" s="368">
        <v>-11.4</v>
      </c>
      <c r="AR55" s="369">
        <v>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97905</v>
      </c>
      <c r="AN56" s="373">
        <v>11887</v>
      </c>
      <c r="AO56" s="374">
        <v>-32.9</v>
      </c>
      <c r="AP56" s="375">
        <v>65785</v>
      </c>
      <c r="AQ56" s="376">
        <v>-7.6</v>
      </c>
      <c r="AR56" s="377">
        <v>-25.3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404459</v>
      </c>
      <c r="AN57" s="365">
        <v>49645</v>
      </c>
      <c r="AO57" s="366">
        <v>-21.2</v>
      </c>
      <c r="AP57" s="367">
        <v>114790</v>
      </c>
      <c r="AQ57" s="368">
        <v>-6.6</v>
      </c>
      <c r="AR57" s="369">
        <v>-14.6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173319</v>
      </c>
      <c r="AN58" s="373">
        <v>21274</v>
      </c>
      <c r="AO58" s="374">
        <v>79</v>
      </c>
      <c r="AP58" s="375">
        <v>55601</v>
      </c>
      <c r="AQ58" s="376">
        <v>-15.5</v>
      </c>
      <c r="AR58" s="377">
        <v>94.5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712017</v>
      </c>
      <c r="AN59" s="365">
        <v>89002</v>
      </c>
      <c r="AO59" s="366">
        <v>79.3</v>
      </c>
      <c r="AP59" s="367">
        <v>126262</v>
      </c>
      <c r="AQ59" s="368">
        <v>10</v>
      </c>
      <c r="AR59" s="369">
        <v>69.3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148254</v>
      </c>
      <c r="AN60" s="373">
        <v>18532</v>
      </c>
      <c r="AO60" s="374">
        <v>-12.9</v>
      </c>
      <c r="AP60" s="375">
        <v>56769</v>
      </c>
      <c r="AQ60" s="376">
        <v>2.1</v>
      </c>
      <c r="AR60" s="377">
        <v>-15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497547</v>
      </c>
      <c r="AN61" s="380">
        <v>60716</v>
      </c>
      <c r="AO61" s="381">
        <v>19.8</v>
      </c>
      <c r="AP61" s="382">
        <v>126239</v>
      </c>
      <c r="AQ61" s="383">
        <v>1.5</v>
      </c>
      <c r="AR61" s="369">
        <v>18.3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136311</v>
      </c>
      <c r="AN62" s="373">
        <v>16601</v>
      </c>
      <c r="AO62" s="374">
        <v>0.8</v>
      </c>
      <c r="AP62" s="375">
        <v>62184</v>
      </c>
      <c r="AQ62" s="376">
        <v>-3.1</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wByREWpSNmrasMhKsmd6p4Aiex4nV1eBSDuxxctrmmHF9duaWaYv6KpUiFS5LJ8jEngY4xUqyjoFX8wQ8OsN7A==" saltValue="rgn4g1vgj03ExdCbgKbA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1" spans="125:125" ht="13.5" hidden="1" customHeight="1" x14ac:dyDescent="0.15">
      <c r="DU121" s="291"/>
    </row>
  </sheetData>
  <sheetProtection algorithmName="SHA-512" hashValue="qM7GiM+9gw3/eDUuvBz64MUMUC5S9l8nhZVmOHaaMTENcVJTydYwar1jr37UAmmucNeDZ7sOyQt89lXJ5StSig==" saltValue="Neg7yusKlRblOO2rMjyE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yZ5Wbo7Hh/cxqsHKAeLP910sV9cg3tClxDBH62pphx3cp8JN7xnQU1BRB28st+pWMsYzgzdmlOZ8CfjLzo4BKA==" saltValue="EkyGx4WdckzeB2aaZs5C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1" t="s">
        <v>3</v>
      </c>
      <c r="D47" s="1201"/>
      <c r="E47" s="1202"/>
      <c r="F47" s="11">
        <v>13.37</v>
      </c>
      <c r="G47" s="12">
        <v>13.6</v>
      </c>
      <c r="H47" s="12">
        <v>12.44</v>
      </c>
      <c r="I47" s="12">
        <v>12.28</v>
      </c>
      <c r="J47" s="13">
        <v>12.91</v>
      </c>
    </row>
    <row r="48" spans="2:10" ht="57.75" customHeight="1" x14ac:dyDescent="0.15">
      <c r="B48" s="14"/>
      <c r="C48" s="1203" t="s">
        <v>4</v>
      </c>
      <c r="D48" s="1203"/>
      <c r="E48" s="1204"/>
      <c r="F48" s="15">
        <v>5.77</v>
      </c>
      <c r="G48" s="16">
        <v>4.95</v>
      </c>
      <c r="H48" s="16">
        <v>4.99</v>
      </c>
      <c r="I48" s="16">
        <v>4.24</v>
      </c>
      <c r="J48" s="17">
        <v>6.39</v>
      </c>
    </row>
    <row r="49" spans="2:10" ht="57.75" customHeight="1" thickBot="1" x14ac:dyDescent="0.2">
      <c r="B49" s="18"/>
      <c r="C49" s="1205" t="s">
        <v>5</v>
      </c>
      <c r="D49" s="1205"/>
      <c r="E49" s="1206"/>
      <c r="F49" s="19">
        <v>0.48</v>
      </c>
      <c r="G49" s="20" t="s">
        <v>559</v>
      </c>
      <c r="H49" s="20" t="s">
        <v>560</v>
      </c>
      <c r="I49" s="20" t="s">
        <v>561</v>
      </c>
      <c r="J49" s="21">
        <v>2.48</v>
      </c>
    </row>
    <row r="50" spans="2:10" ht="13.5" customHeight="1" x14ac:dyDescent="0.15"/>
  </sheetData>
  <sheetProtection algorithmName="SHA-512" hashValue="oEMELdKIxrOJTeMgrWIv2W3E03YEpwZ7K2D8peDUb9uaqujoG0/o3/gYcn3x0xwME1Pp9voyQBlrz0906fVhaw==" saltValue="T0W1UmRtjv0idMO2+iLh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本多　正典</cp:lastModifiedBy>
  <cp:lastPrinted>2021-03-09T01:48:06Z</cp:lastPrinted>
  <dcterms:created xsi:type="dcterms:W3CDTF">2021-02-05T02:15:37Z</dcterms:created>
  <dcterms:modified xsi:type="dcterms:W3CDTF">2021-03-09T02:20:46Z</dcterms:modified>
  <cp:category/>
</cp:coreProperties>
</file>